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na\Desktop\FP 2027\"/>
    </mc:Choice>
  </mc:AlternateContent>
  <xr:revisionPtr revIDLastSave="0" documentId="13_ncr:1_{AFC76C23-3F5D-4966-908F-7D23CCF8BA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vod" sheetId="12" r:id="rId1"/>
    <sheet name="Sažetak" sheetId="10" r:id="rId2"/>
    <sheet name=" Račun prihoda i rashoda" sheetId="3" r:id="rId3"/>
    <sheet name="Prihodi i rashodi po izvorima" sheetId="8" r:id="rId4"/>
    <sheet name="Funkcijska klasifikacija" sheetId="5" r:id="rId5"/>
    <sheet name="Račun financiranja" sheetId="6" r:id="rId6"/>
    <sheet name="Račun financiranja po izvorima" sheetId="9" r:id="rId7"/>
    <sheet name="Posebni dio" sheetId="1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9" i="10" l="1"/>
  <c r="F22" i="10"/>
  <c r="E172" i="3"/>
  <c r="F172" i="3"/>
  <c r="D172" i="3"/>
  <c r="D45" i="3"/>
  <c r="J12" i="10"/>
  <c r="I12" i="10"/>
  <c r="J9" i="10"/>
  <c r="I9" i="10"/>
  <c r="F26" i="8"/>
  <c r="E26" i="8"/>
  <c r="F19" i="8"/>
  <c r="E19" i="8"/>
  <c r="F16" i="8"/>
  <c r="E16" i="8"/>
  <c r="F10" i="8"/>
  <c r="F9" i="8" s="1"/>
  <c r="E10" i="8"/>
  <c r="E9" i="8" s="1"/>
  <c r="F9" i="5"/>
  <c r="F8" i="5" s="1"/>
  <c r="E9" i="5"/>
  <c r="E8" i="5"/>
  <c r="D19" i="8"/>
  <c r="D16" i="8"/>
  <c r="D10" i="8"/>
  <c r="B34" i="8"/>
  <c r="F50" i="8"/>
  <c r="E50" i="8"/>
  <c r="F44" i="8"/>
  <c r="E44" i="8"/>
  <c r="F41" i="8"/>
  <c r="E41" i="8"/>
  <c r="F35" i="8"/>
  <c r="E35" i="8"/>
  <c r="D41" i="8"/>
  <c r="D44" i="8"/>
  <c r="D50" i="8"/>
  <c r="D35" i="8"/>
  <c r="F747" i="18"/>
  <c r="E747" i="18"/>
  <c r="D747" i="18"/>
  <c r="F744" i="18"/>
  <c r="E744" i="18"/>
  <c r="D744" i="18"/>
  <c r="D740" i="18" s="1"/>
  <c r="D739" i="18" s="1"/>
  <c r="D738" i="18" s="1"/>
  <c r="D737" i="18" s="1"/>
  <c r="F741" i="18"/>
  <c r="F740" i="18" s="1"/>
  <c r="F739" i="18" s="1"/>
  <c r="F738" i="18" s="1"/>
  <c r="F737" i="18" s="1"/>
  <c r="E741" i="18"/>
  <c r="E740" i="18" s="1"/>
  <c r="E739" i="18" s="1"/>
  <c r="E738" i="18" s="1"/>
  <c r="E737" i="18" s="1"/>
  <c r="D741" i="18"/>
  <c r="E705" i="18"/>
  <c r="F705" i="18"/>
  <c r="D705" i="18"/>
  <c r="E666" i="18"/>
  <c r="F666" i="18"/>
  <c r="D666" i="18"/>
  <c r="E617" i="18"/>
  <c r="F617" i="18"/>
  <c r="D617" i="18"/>
  <c r="F504" i="18"/>
  <c r="E504" i="18"/>
  <c r="D504" i="18"/>
  <c r="F502" i="18"/>
  <c r="E502" i="18"/>
  <c r="D502" i="18"/>
  <c r="F500" i="18"/>
  <c r="E500" i="18"/>
  <c r="D500" i="18"/>
  <c r="F497" i="18"/>
  <c r="E497" i="18"/>
  <c r="D497" i="18"/>
  <c r="F494" i="18"/>
  <c r="E494" i="18"/>
  <c r="D494" i="18"/>
  <c r="F491" i="18"/>
  <c r="E491" i="18"/>
  <c r="D491" i="18"/>
  <c r="F489" i="18"/>
  <c r="E489" i="18"/>
  <c r="D489" i="18"/>
  <c r="F486" i="18"/>
  <c r="E486" i="18"/>
  <c r="D486" i="18"/>
  <c r="F483" i="18"/>
  <c r="E483" i="18"/>
  <c r="D483" i="18"/>
  <c r="F481" i="18"/>
  <c r="E481" i="18"/>
  <c r="D481" i="18"/>
  <c r="F478" i="18"/>
  <c r="E478" i="18"/>
  <c r="D478" i="18"/>
  <c r="F476" i="18"/>
  <c r="E476" i="18"/>
  <c r="D476" i="18"/>
  <c r="F470" i="18"/>
  <c r="E470" i="18"/>
  <c r="D470" i="18"/>
  <c r="F467" i="18"/>
  <c r="F466" i="18" s="1"/>
  <c r="E467" i="18"/>
  <c r="E466" i="18" s="1"/>
  <c r="D467" i="18"/>
  <c r="D466" i="18" s="1"/>
  <c r="F349" i="18"/>
  <c r="F345" i="18" s="1"/>
  <c r="F337" i="18" s="1"/>
  <c r="F329" i="18" s="1"/>
  <c r="F328" i="18" s="1"/>
  <c r="E349" i="18"/>
  <c r="E345" i="18" s="1"/>
  <c r="E337" i="18" s="1"/>
  <c r="E329" i="18" s="1"/>
  <c r="E328" i="18" s="1"/>
  <c r="D349" i="18"/>
  <c r="D345" i="18" s="1"/>
  <c r="D337" i="18" s="1"/>
  <c r="D329" i="18" s="1"/>
  <c r="D328" i="18" s="1"/>
  <c r="C328" i="18"/>
  <c r="D381" i="18"/>
  <c r="E381" i="18"/>
  <c r="F381" i="18"/>
  <c r="F205" i="18"/>
  <c r="E205" i="18"/>
  <c r="D205" i="18"/>
  <c r="F191" i="18"/>
  <c r="E191" i="18"/>
  <c r="D191" i="18"/>
  <c r="B10" i="18"/>
  <c r="B9" i="18" s="1"/>
  <c r="C10" i="18"/>
  <c r="C9" i="18" s="1"/>
  <c r="F161" i="18"/>
  <c r="F160" i="18" s="1"/>
  <c r="E161" i="18"/>
  <c r="E160" i="18" s="1"/>
  <c r="F158" i="18"/>
  <c r="F157" i="18" s="1"/>
  <c r="E158" i="18"/>
  <c r="E157" i="18" s="1"/>
  <c r="D161" i="18"/>
  <c r="D160" i="18" s="1"/>
  <c r="D112" i="18"/>
  <c r="D158" i="18"/>
  <c r="D157" i="18" s="1"/>
  <c r="F152" i="18"/>
  <c r="F151" i="18" s="1"/>
  <c r="F150" i="18" s="1"/>
  <c r="E152" i="18"/>
  <c r="E151" i="18" s="1"/>
  <c r="E150" i="18" s="1"/>
  <c r="D152" i="18"/>
  <c r="D151" i="18" s="1"/>
  <c r="D150" i="18" s="1"/>
  <c r="F148" i="18"/>
  <c r="E148" i="18"/>
  <c r="D148" i="18"/>
  <c r="F146" i="18"/>
  <c r="E146" i="18"/>
  <c r="D146" i="18"/>
  <c r="F144" i="18"/>
  <c r="E144" i="18"/>
  <c r="D144" i="18"/>
  <c r="F142" i="18"/>
  <c r="E142" i="18"/>
  <c r="D142" i="18"/>
  <c r="F140" i="18"/>
  <c r="E140" i="18"/>
  <c r="D140" i="18"/>
  <c r="F135" i="18"/>
  <c r="E135" i="18"/>
  <c r="D135" i="18"/>
  <c r="F132" i="18"/>
  <c r="E132" i="18"/>
  <c r="D132" i="18"/>
  <c r="F128" i="18"/>
  <c r="E128" i="18"/>
  <c r="D128" i="18"/>
  <c r="F126" i="18"/>
  <c r="E126" i="18"/>
  <c r="D126" i="18"/>
  <c r="F124" i="18"/>
  <c r="E124" i="18"/>
  <c r="D124" i="18"/>
  <c r="F118" i="18"/>
  <c r="E118" i="18"/>
  <c r="D118" i="18"/>
  <c r="F116" i="18"/>
  <c r="E116" i="18"/>
  <c r="D116" i="18"/>
  <c r="F108" i="18"/>
  <c r="E108" i="18"/>
  <c r="D108" i="18"/>
  <c r="F105" i="18"/>
  <c r="E105" i="18"/>
  <c r="D105" i="18"/>
  <c r="F102" i="18"/>
  <c r="E102" i="18"/>
  <c r="D102" i="18"/>
  <c r="F100" i="18"/>
  <c r="E100" i="18"/>
  <c r="D100" i="18"/>
  <c r="F94" i="18"/>
  <c r="E94" i="18"/>
  <c r="D94" i="18"/>
  <c r="F90" i="18"/>
  <c r="E90" i="18"/>
  <c r="D90" i="18"/>
  <c r="F86" i="18"/>
  <c r="E86" i="18"/>
  <c r="D86" i="18"/>
  <c r="C214" i="18"/>
  <c r="J15" i="10" l="1"/>
  <c r="I15" i="10"/>
  <c r="D34" i="8"/>
  <c r="E485" i="18"/>
  <c r="F499" i="18"/>
  <c r="D469" i="18"/>
  <c r="F469" i="18"/>
  <c r="D499" i="18"/>
  <c r="E469" i="18"/>
  <c r="E499" i="18"/>
  <c r="D485" i="18"/>
  <c r="F485" i="18"/>
  <c r="F190" i="18"/>
  <c r="F189" i="18" s="1"/>
  <c r="D190" i="18"/>
  <c r="D189" i="18" s="1"/>
  <c r="E190" i="18"/>
  <c r="E189" i="18" s="1"/>
  <c r="D93" i="18"/>
  <c r="E93" i="18"/>
  <c r="F93" i="18"/>
  <c r="E156" i="18"/>
  <c r="E155" i="18" s="1"/>
  <c r="E154" i="18" s="1"/>
  <c r="D156" i="18"/>
  <c r="D155" i="18" s="1"/>
  <c r="D154" i="18" s="1"/>
  <c r="F156" i="18"/>
  <c r="F155" i="18" s="1"/>
  <c r="F154" i="18" s="1"/>
  <c r="E85" i="18"/>
  <c r="E107" i="18"/>
  <c r="F107" i="18"/>
  <c r="D85" i="18"/>
  <c r="F85" i="18"/>
  <c r="F139" i="18"/>
  <c r="D139" i="18"/>
  <c r="E139" i="18"/>
  <c r="D107" i="18"/>
  <c r="E166" i="18"/>
  <c r="F166" i="18"/>
  <c r="D166" i="18"/>
  <c r="F35" i="3"/>
  <c r="F34" i="3" s="1"/>
  <c r="E35" i="3"/>
  <c r="E34" i="3" s="1"/>
  <c r="F32" i="3"/>
  <c r="E32" i="3"/>
  <c r="F29" i="3"/>
  <c r="E29" i="3"/>
  <c r="F26" i="3"/>
  <c r="E26" i="3"/>
  <c r="E25" i="3" s="1"/>
  <c r="F25" i="3"/>
  <c r="F21" i="3"/>
  <c r="F20" i="3" s="1"/>
  <c r="F19" i="3" s="1"/>
  <c r="E21" i="3"/>
  <c r="E20" i="3" s="1"/>
  <c r="E19" i="3" s="1"/>
  <c r="F11" i="3"/>
  <c r="F10" i="3" s="1"/>
  <c r="F9" i="3" s="1"/>
  <c r="E11" i="3"/>
  <c r="E10" i="3" s="1"/>
  <c r="E9" i="3" s="1"/>
  <c r="D35" i="3"/>
  <c r="D34" i="3" s="1"/>
  <c r="D32" i="3"/>
  <c r="D29" i="3"/>
  <c r="D28" i="3" s="1"/>
  <c r="D26" i="3"/>
  <c r="D25" i="3"/>
  <c r="D21" i="3"/>
  <c r="D20" i="3" s="1"/>
  <c r="D19" i="3" s="1"/>
  <c r="D11" i="3"/>
  <c r="D10" i="3" s="1"/>
  <c r="D9" i="3" s="1"/>
  <c r="E465" i="18" l="1"/>
  <c r="E464" i="18" s="1"/>
  <c r="E463" i="18" s="1"/>
  <c r="D465" i="18"/>
  <c r="D464" i="18" s="1"/>
  <c r="D463" i="18" s="1"/>
  <c r="F465" i="18"/>
  <c r="F464" i="18" s="1"/>
  <c r="F463" i="18" s="1"/>
  <c r="E165" i="18"/>
  <c r="F165" i="18"/>
  <c r="D165" i="18"/>
  <c r="D84" i="18"/>
  <c r="D83" i="18" s="1"/>
  <c r="D82" i="18" s="1"/>
  <c r="E84" i="18"/>
  <c r="E83" i="18" s="1"/>
  <c r="E82" i="18" s="1"/>
  <c r="F84" i="18"/>
  <c r="F83" i="18" s="1"/>
  <c r="F82" i="18" s="1"/>
  <c r="F28" i="3"/>
  <c r="E28" i="3"/>
  <c r="E24" i="3" s="1"/>
  <c r="F24" i="3"/>
  <c r="F8" i="3" s="1"/>
  <c r="E8" i="3"/>
  <c r="D24" i="3"/>
  <c r="D8" i="3" s="1"/>
  <c r="C34" i="3" l="1"/>
  <c r="C8" i="3" s="1"/>
  <c r="C45" i="3" s="1"/>
  <c r="E45" i="3"/>
  <c r="F45" i="3"/>
  <c r="B35" i="3"/>
  <c r="B34" i="3" s="1"/>
  <c r="B8" i="3" s="1"/>
  <c r="B45" i="3" s="1"/>
  <c r="D26" i="8"/>
  <c r="D9" i="8" s="1"/>
  <c r="C13" i="8"/>
  <c r="C10" i="8"/>
  <c r="B19" i="8"/>
  <c r="B13" i="8"/>
  <c r="B10" i="8"/>
  <c r="C9" i="8" l="1"/>
  <c r="F34" i="8"/>
  <c r="E34" i="8"/>
  <c r="C19" i="8"/>
  <c r="C52" i="8"/>
  <c r="C34" i="8" s="1"/>
  <c r="C26" i="8"/>
  <c r="B26" i="8"/>
  <c r="B9" i="8" s="1"/>
  <c r="C9" i="5"/>
  <c r="C8" i="5" s="1"/>
  <c r="B9" i="5"/>
  <c r="B8" i="5" s="1"/>
  <c r="D9" i="5"/>
  <c r="D8" i="5" s="1"/>
  <c r="E546" i="18" l="1"/>
  <c r="F546" i="18"/>
  <c r="D546" i="18"/>
  <c r="F575" i="18"/>
  <c r="F574" i="18" s="1"/>
  <c r="F573" i="18" s="1"/>
  <c r="E575" i="18"/>
  <c r="E574" i="18" s="1"/>
  <c r="E573" i="18" s="1"/>
  <c r="F560" i="18"/>
  <c r="E560" i="18"/>
  <c r="F534" i="18"/>
  <c r="E534" i="18"/>
  <c r="F394" i="18"/>
  <c r="F380" i="18" s="1"/>
  <c r="E394" i="18"/>
  <c r="E380" i="18" s="1"/>
  <c r="F270" i="18"/>
  <c r="F269" i="18" s="1"/>
  <c r="E270" i="18"/>
  <c r="E269" i="18" s="1"/>
  <c r="C269" i="18"/>
  <c r="C213" i="18" s="1"/>
  <c r="C212" i="18" s="1"/>
  <c r="C6" i="18"/>
  <c r="E221" i="18"/>
  <c r="E220" i="18" s="1"/>
  <c r="E216" i="18" s="1"/>
  <c r="F221" i="18"/>
  <c r="F220" i="18" s="1"/>
  <c r="F216" i="18" s="1"/>
  <c r="E236" i="18"/>
  <c r="E233" i="18" s="1"/>
  <c r="F236" i="18"/>
  <c r="F233" i="18" s="1"/>
  <c r="E240" i="18"/>
  <c r="E239" i="18" s="1"/>
  <c r="F240" i="18"/>
  <c r="F239" i="18" s="1"/>
  <c r="D240" i="18"/>
  <c r="D239" i="18" s="1"/>
  <c r="D221" i="18"/>
  <c r="D220" i="18" s="1"/>
  <c r="D216" i="18" s="1"/>
  <c r="D236" i="18"/>
  <c r="D233" i="18" s="1"/>
  <c r="F379" i="18" l="1"/>
  <c r="F378" i="18" s="1"/>
  <c r="E379" i="18"/>
  <c r="E378" i="18" s="1"/>
  <c r="F721" i="18"/>
  <c r="E229" i="18"/>
  <c r="E215" i="18" s="1"/>
  <c r="E214" i="18" s="1"/>
  <c r="E213" i="18" s="1"/>
  <c r="F533" i="18"/>
  <c r="F532" i="18" s="1"/>
  <c r="F531" i="18" s="1"/>
  <c r="E559" i="18"/>
  <c r="E558" i="18" s="1"/>
  <c r="E557" i="18" s="1"/>
  <c r="E533" i="18"/>
  <c r="E532" i="18" s="1"/>
  <c r="E531" i="18" s="1"/>
  <c r="D229" i="18"/>
  <c r="D215" i="18" s="1"/>
  <c r="D214" i="18" s="1"/>
  <c r="F229" i="18"/>
  <c r="F215" i="18" s="1"/>
  <c r="F214" i="18" s="1"/>
  <c r="F213" i="18" s="1"/>
  <c r="F559" i="18"/>
  <c r="F558" i="18" s="1"/>
  <c r="F557" i="18" s="1"/>
  <c r="E721" i="18"/>
  <c r="C5" i="18"/>
  <c r="D270" i="18"/>
  <c r="D269" i="18" s="1"/>
  <c r="D394" i="18"/>
  <c r="D380" i="18" s="1"/>
  <c r="D534" i="18"/>
  <c r="D533" i="18" s="1"/>
  <c r="D532" i="18" s="1"/>
  <c r="D531" i="18" s="1"/>
  <c r="D575" i="18"/>
  <c r="D574" i="18" s="1"/>
  <c r="D573" i="18" s="1"/>
  <c r="D560" i="18"/>
  <c r="D213" i="18" l="1"/>
  <c r="D379" i="18"/>
  <c r="D378" i="18" s="1"/>
  <c r="F8" i="18"/>
  <c r="E8" i="18"/>
  <c r="D559" i="18"/>
  <c r="D558" i="18" s="1"/>
  <c r="D557" i="18" s="1"/>
  <c r="D721" i="18"/>
  <c r="D720" i="18" s="1"/>
  <c r="D719" i="18" s="1"/>
  <c r="F212" i="18" l="1"/>
  <c r="E212" i="18"/>
  <c r="E7" i="18"/>
  <c r="E6" i="18" s="1"/>
  <c r="F7" i="18"/>
  <c r="F6" i="18" s="1"/>
  <c r="F5" i="18" l="1"/>
  <c r="E5" i="18"/>
  <c r="D212" i="18"/>
  <c r="D5" i="18" s="1"/>
  <c r="D8" i="18"/>
  <c r="D7" i="18" l="1"/>
  <c r="D6" i="18" s="1"/>
  <c r="H9" i="10"/>
  <c r="H12" i="10" l="1"/>
  <c r="H15" i="10" l="1"/>
  <c r="F12" i="10" l="1"/>
  <c r="G36" i="10" l="1"/>
  <c r="J22" i="10"/>
  <c r="I22" i="10"/>
  <c r="H22" i="10"/>
  <c r="G22" i="10"/>
  <c r="G12" i="10"/>
  <c r="G9" i="10"/>
  <c r="F9" i="10"/>
  <c r="G15" i="10" l="1"/>
  <c r="F15" i="10"/>
</calcChain>
</file>

<file path=xl/sharedStrings.xml><?xml version="1.0" encoding="utf-8"?>
<sst xmlns="http://schemas.openxmlformats.org/spreadsheetml/2006/main" count="1070" uniqueCount="265">
  <si>
    <t>PRIHODI UKUPNO</t>
  </si>
  <si>
    <t>RASHODI UKUPNO</t>
  </si>
  <si>
    <t>NETO FINANCIRANJE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</si>
  <si>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</si>
  <si>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</si>
  <si>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</si>
  <si>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</si>
  <si>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</si>
  <si>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A) SAŽETAK RAČUNA PRIHODA I RASHODA</t>
  </si>
  <si>
    <t>B) SAŽETAK RAČUNA FINANCIRANJA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</si>
  <si>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</si>
  <si>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</si>
  <si>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</si>
  <si>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</si>
  <si>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</si>
  <si>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</si>
  <si>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RASHODI POSLOVANJA PREMA IZVORIMA FINANCIRANJA</t>
  </si>
  <si>
    <t>Brojčana oznaka i naziv</t>
  </si>
  <si>
    <t>D) VIŠEGODIŠNJI PLAN URAVNOTEŽENJA</t>
  </si>
  <si>
    <t>RAZLIKA - VIŠAK / MANJAK</t>
  </si>
  <si>
    <t xml:space="preserve">C) PRENESENI VIŠAK ILI PRENESENI MANJAK </t>
  </si>
  <si>
    <t>PRIJENOS VIŠKA / MANJKA U SLJEDEĆE RAZDOBLJE</t>
  </si>
  <si>
    <t>4 Rashodi za nabavu nefinancijske imovine</t>
  </si>
  <si>
    <t>BROJČANA OZNAKA I NAZIV</t>
  </si>
  <si>
    <t>09 OBRAZOVANJE</t>
  </si>
  <si>
    <t>091 Predškolsko I osnovno obrazovanje</t>
  </si>
  <si>
    <t>Projekcija 
za 2028.</t>
  </si>
  <si>
    <t>32 Materijalni rashodi</t>
  </si>
  <si>
    <t>3211 Službena putovanja</t>
  </si>
  <si>
    <t>3213 Stručno usavršavanje zaposlenika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</si>
  <si>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</si>
  <si>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</si>
  <si>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</si>
  <si>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</si>
  <si>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 gume</t>
  </si>
  <si>
    <t>3227 Službena, radna i zaštitna odjeća i obuća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</si>
  <si>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</si>
  <si>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</si>
  <si>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</si>
  <si>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</si>
  <si>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3236 Zdravstvene i veterinarske usluge</t>
  </si>
  <si>
    <t>3237 Intelektualne i osobne usluge</t>
  </si>
  <si>
    <t>3238 Računalne usluge</t>
  </si>
  <si>
    <t>3239 Ostale usluge</t>
  </si>
  <si>
    <t>3292 Premije osiguranja</t>
  </si>
  <si>
    <t>3293 Reprezentacija</t>
  </si>
  <si>
    <t>3294 Članarine</t>
  </si>
  <si>
    <t>3295 Pristojbe i naknade</t>
  </si>
  <si>
    <t>3299 Ostali nespomenuti rashodi poslovanja</t>
  </si>
  <si>
    <t>34 Financijski rashodi</t>
  </si>
  <si>
    <t>3431 Bankarske usluge i usluge platnog prometa</t>
  </si>
  <si>
    <t>31 Rashodi za zaposlene</t>
  </si>
  <si>
    <t>3111 Plaće za redovan rad</t>
  </si>
  <si>
    <t>3121 Ostali rashodi za zaposlene</t>
  </si>
  <si>
    <t>3132 Doprinos za zdravstveno osiguranje</t>
  </si>
  <si>
    <t>3212 Naknade za prijevoz, za rad na terenu i odvojeni život</t>
  </si>
  <si>
    <t>Izvor: 11 Opći prihodi i primici</t>
  </si>
  <si>
    <t>37 Naknade građanima i kućanstvima na temelju osiguranja i druge naknade</t>
  </si>
  <si>
    <t>3722 Naknade građanima i kućanstvima u naravi</t>
  </si>
  <si>
    <t>42 Rashodi za nabavu proizvedene dugotrajne imovine</t>
  </si>
  <si>
    <t>4227 Uređaji, strojevi i oprema za ostale namjene</t>
  </si>
  <si>
    <t>3721 Naknade građanima i kućanstvima u novcu</t>
  </si>
  <si>
    <t>38 Rashodi za donacije, kazne, naknade šteta i kapitalne pomoći</t>
  </si>
  <si>
    <t>3812 Tekuće donacije u naravi</t>
  </si>
  <si>
    <t>4221 Uredska oprema i namještaj</t>
  </si>
  <si>
    <t>3214 Ostale naknade troškova zaposlenima</t>
  </si>
  <si>
    <t>4223 Oprema za održavanje i zaštitu</t>
  </si>
  <si>
    <t>4241 Knjige u knjižnicama</t>
  </si>
  <si>
    <t>3235 Zakupnine i najamnine</t>
  </si>
  <si>
    <t>321 Naknade troškova zaposlenima</t>
  </si>
  <si>
    <t>32111 Dnevnice za službeni put u zemlji</t>
  </si>
  <si>
    <t>32113 Naknade za smještaj na službenom putu u zemlji</t>
  </si>
  <si>
    <t>32115 Naknade za prijevoz na službenom putu u zemlji</t>
  </si>
  <si>
    <t>32131 Seminari, savjetovanja i simpoziji</t>
  </si>
  <si>
    <t>32132 Tečajevi i stručni ispiti</t>
  </si>
  <si>
    <t>322 Rashodi za materijal i energiju</t>
  </si>
  <si>
    <t>32211 Uredski materijal</t>
  </si>
  <si>
    <t>32212 Literatura (publikacije, časopisi, glasila, knjige i ostalo)</t>
  </si>
  <si>
    <t>32214 Materijal i sredstva za čišćenje i održavanje</t>
  </si>
  <si>
    <t>32216 Materijal za higijenske potrebe i njegu</t>
  </si>
  <si>
    <t>32219 Ostali materijal za potrebe redovnog poslovanja</t>
  </si>
  <si>
    <t>32226 Lijekovi</t>
  </si>
  <si>
    <t>32233 Plin</t>
  </si>
  <si>
    <t>32241 Materijal i dijelovi za tekuće i inveticijsko održavanje građevinskih objekata</t>
  </si>
  <si>
    <t>32242 Materijal i dijelovi za tekuće i investicijsko održavanje postrojenja i opreme</t>
  </si>
  <si>
    <t>32251 Sitni inventar</t>
  </si>
  <si>
    <t>32271 Službena, radna i zaštitna odjeća i obuća</t>
  </si>
  <si>
    <t>323 Rashodi za usluge</t>
  </si>
  <si>
    <t>32311 Usluge telefona, telefaksa</t>
  </si>
  <si>
    <t>32313 Poštarina (pisma, tiskanice i sl.)</t>
  </si>
  <si>
    <t>32321 Usluge tekućeg i investicijskog održavanja građevinskih objekata</t>
  </si>
  <si>
    <t>32322 Usluge tekućeg i investicijskog održavanja postrojenja i opreme</t>
  </si>
  <si>
    <t>32329 Ostale usluge tekućeg i investicijskog održavanja</t>
  </si>
  <si>
    <t>32339 Ostale usluge promidžbe i informiranja</t>
  </si>
  <si>
    <t>32341 Opskrba vodom</t>
  </si>
  <si>
    <t>32342 Iznošenje i odvoz smeća</t>
  </si>
  <si>
    <t>32343 Deratizacija i dezinsekcija</t>
  </si>
  <si>
    <t>32344 Dimnjačarske i ekološke usluge</t>
  </si>
  <si>
    <t>32349 Ostale komunalne usluge</t>
  </si>
  <si>
    <t>32354 Licence</t>
  </si>
  <si>
    <t>32361 Obvezni i preventivni zdravstveni pregledi zaposlenika</t>
  </si>
  <si>
    <t>32371 Autorski honorari</t>
  </si>
  <si>
    <t>32372 Ugovori o djelu</t>
  </si>
  <si>
    <t>32379 Ostale intelektualne usluge</t>
  </si>
  <si>
    <t>32381 Usluge ažuriranja računalnih baza</t>
  </si>
  <si>
    <t>32389 Ostale računalne usluge</t>
  </si>
  <si>
    <t>32391 Grafičke i tiskarske usluge, usluge kopiranja i uvezivanja i slično</t>
  </si>
  <si>
    <t>32396 Usluge čuvanja imovine i osoba</t>
  </si>
  <si>
    <t>32399 Ostale nespomenute usluge</t>
  </si>
  <si>
    <t>329 Ostali nespomenuti rashodi poslovanja</t>
  </si>
  <si>
    <t>32922 Premije osiguranja ostale imovine</t>
  </si>
  <si>
    <t>32931 Reprezentacija</t>
  </si>
  <si>
    <t>32941 Tuzemne članarine</t>
  </si>
  <si>
    <t>32959 Ostale pristojbe i naknade</t>
  </si>
  <si>
    <t>32999 Ostali nespomenuti rashodi poslovanja</t>
  </si>
  <si>
    <t>343 Ostali financijski rashodi</t>
  </si>
  <si>
    <t>34312 Usluge platnog prometa</t>
  </si>
  <si>
    <t>311 Plaće</t>
  </si>
  <si>
    <t>31111 Plaće za zaposlene</t>
  </si>
  <si>
    <t>312 Ostali rashodi za zaposlene</t>
  </si>
  <si>
    <t>31212 Nagrade</t>
  </si>
  <si>
    <t>31213 Darovi</t>
  </si>
  <si>
    <t>31214 Otpremnine</t>
  </si>
  <si>
    <t>31215 Naknade za bolest, invalidnost i smrtni slučaj</t>
  </si>
  <si>
    <t>31216 Regres za godišnji odmor</t>
  </si>
  <si>
    <t>313 Doprinosi na plaće</t>
  </si>
  <si>
    <t>31321 Doprinosi za obvezno zdravstveno osiguranje</t>
  </si>
  <si>
    <t>32121 Naknade za prijevoz na posao i s posla</t>
  </si>
  <si>
    <t>32955 Novčana naknada poslodavca zbog nezapošljavanja osoba s invaliditetom</t>
  </si>
  <si>
    <t>32231 Električna energija</t>
  </si>
  <si>
    <t>32239 Ostali materijali za proizvodnju energije (ugljen, drva, teško ulje)</t>
  </si>
  <si>
    <t>372 Ostale naknade građanima i kućanstvima iz proračuna</t>
  </si>
  <si>
    <t>37221 Sufinanciranje cijene prijevoza</t>
  </si>
  <si>
    <t>37229 Ostale naknade iz proračuna u naravi</t>
  </si>
  <si>
    <t>422 Postrojenja i oprema</t>
  </si>
  <si>
    <t>42271 Uređaji</t>
  </si>
  <si>
    <t>37219 Ostale naknade iz proračuna u novcu</t>
  </si>
  <si>
    <t>381 Tekuće donacije</t>
  </si>
  <si>
    <t>38129 Ostale tekuće donacije u naravi</t>
  </si>
  <si>
    <t>42211 Računala i računalna oprema</t>
  </si>
  <si>
    <t>42212 Uredski namještaj</t>
  </si>
  <si>
    <t>424 Knjige, umjetnička djela i ostale izložbene vrijednosti</t>
  </si>
  <si>
    <t>42411 Knjige u knjižnici</t>
  </si>
  <si>
    <t>32373 Usluge odvjetnika i pravnog savjetovanja</t>
  </si>
  <si>
    <t>32141 Naknada za korištenje privatnog automobila u službene svrhe</t>
  </si>
  <si>
    <t>32224 Namirnice</t>
  </si>
  <si>
    <t>32363 Laboratorijske usluge</t>
  </si>
  <si>
    <t>42231 Oprema za grijanje, ventilaciju i hlađenje</t>
  </si>
  <si>
    <t>32319 Ostale usluge za komunikaciju i prijevoz</t>
  </si>
  <si>
    <t>42239 Ostala oprema za održavanje i zaštitu</t>
  </si>
  <si>
    <t>Projekcija proračuna
za 2028.</t>
  </si>
  <si>
    <t>Izvor: 41 Potpore za decentralizirane izdatke</t>
  </si>
  <si>
    <t>Izvor: 59 Pomoći iz državnog proračuna za plaće te ostale rashode za zaposlene</t>
  </si>
  <si>
    <t>Izvor: 35 Vlastiti prihodi proračunskih korisnika</t>
  </si>
  <si>
    <t>Izvor: 65 Donacije i ostali namjenski prihodi proračunskih korisnika</t>
  </si>
  <si>
    <t>Izvor: 52 Namjenske tekuće pomoći</t>
  </si>
  <si>
    <t>Plan za 2027.</t>
  </si>
  <si>
    <t>Projekcija 
za 2029.</t>
  </si>
  <si>
    <t>SVEUKUPNO</t>
  </si>
  <si>
    <t>8054 DECENTRALIZIRANE FUNKCIJE- MINIMALNI FINANCIJSKI STANDARD</t>
  </si>
  <si>
    <t>A805401 MATERIJALNI I FINANCIJSKI RASHODI</t>
  </si>
  <si>
    <t>T805404 REDOVNA DJELATNOST OSNOVNOG OBRAZOVANJA</t>
  </si>
  <si>
    <t>8055 DECENTRALIZIRANE FUNKCIJE - IZNAD MINIMALNOG FINANCIJSKOG STANDARDA</t>
  </si>
  <si>
    <t>A805502 OSTALI PROJEKTI U OSNOVNOM ŠKOLSTVU</t>
  </si>
  <si>
    <t>Izvor: 99 Višak/manjak prihoda proračunskih korisnika</t>
  </si>
  <si>
    <t>A805506 PRODUŽENI BORAVAK</t>
  </si>
  <si>
    <t>A805521 TEKUĆE I INVESTICIJSKO ODRŽAVANJE IZNAD MINIMALNOG STANDARDA</t>
  </si>
  <si>
    <t>A805523 STRUČNO RAZVOJNE SLUŽBE</t>
  </si>
  <si>
    <t>A805536 ASISTENT U NASTAVI</t>
  </si>
  <si>
    <t>Izvor: 54 EU fondovi-pomoći</t>
  </si>
  <si>
    <t>Izvor: 56 Fondovi EU</t>
  </si>
  <si>
    <t>A805537 SUFINANCIRANJE ŠKOLSKOG ŠPORTA</t>
  </si>
  <si>
    <t>A805539 NABAVA ŠKOLSKIH UDŽBENIKA</t>
  </si>
  <si>
    <t>A805540 SHEMA ŠKOLSKOG VOĆA</t>
  </si>
  <si>
    <t>A805543 PREHRANA ZA UČENIKE U OSNOVNIM ŠKOLAMA</t>
  </si>
  <si>
    <t>8056 KAPITALNO ULAGANJE U ŠKOLSTVO - MINIMALNI FINANCIJSKI STANDARD</t>
  </si>
  <si>
    <t>K805602 ŠKOLSKA OPREMA</t>
  </si>
  <si>
    <t>42259 Ostali instrumenti, uređaji i strojevi</t>
  </si>
  <si>
    <t>Plan 2027.</t>
  </si>
  <si>
    <t>Projekcija 2029.</t>
  </si>
  <si>
    <t>Izvršenje plana 2025.</t>
  </si>
  <si>
    <t>3 Rashodi poslovanja</t>
  </si>
  <si>
    <t>4225 Instrumenti, uređaji i strojevi</t>
  </si>
  <si>
    <t>Projekcija 2028.</t>
  </si>
  <si>
    <t>Plan 2026.</t>
  </si>
  <si>
    <t>2.1. PROGRAMSKA KLASIFIKACIJA</t>
  </si>
  <si>
    <t>1.3. RAČUN FINANCIRANJA</t>
  </si>
  <si>
    <t>1.3.2. RAČUN FINANCIRANJA PREMA IZVORIMA FINANCIRANJA</t>
  </si>
  <si>
    <t>Izvršenje 2025.</t>
  </si>
  <si>
    <t>Proračun za 2027.</t>
  </si>
  <si>
    <t>Projekcija proračuna
za 2029.</t>
  </si>
  <si>
    <t>UKUPNO PRIMICI</t>
  </si>
  <si>
    <t>UKUPNO IZDACI</t>
  </si>
  <si>
    <t>1.3.1. RAČUN FINANCIRANJA PREMA EKONOMSKOJ KLASIFIKACIJI</t>
  </si>
  <si>
    <t>096 Dodatne usluge u obrazovanju</t>
  </si>
  <si>
    <t xml:space="preserve">1.2. RAČUN PRIHODA I RASHODA </t>
  </si>
  <si>
    <t>1.2.3. RASHODI PREMA FUNKCIJSKOJ KLASIFIKACIJI</t>
  </si>
  <si>
    <t>1.2.2. PRIHODI I RASHODI  POSLOVANJA PREMA IZVORIMA FINANCIRANJA</t>
  </si>
  <si>
    <t>Izvor: 1 Opći prihodi i primici</t>
  </si>
  <si>
    <t>Izvor: 3 Vlastiti prihodi</t>
  </si>
  <si>
    <t>Izvor: 4 Prihodi za posebne namjene</t>
  </si>
  <si>
    <t>Izvor: 5 Pomoći</t>
  </si>
  <si>
    <t>Izvor: 6 Donacije</t>
  </si>
  <si>
    <t>Izvor: 9 Višak/manjak prihoda</t>
  </si>
  <si>
    <t>Izvor 50 Pomoći iz državnog proračuna kroz opće prihode i primitke</t>
  </si>
  <si>
    <t>Izvor 52 Namjenske tekuće pomoći</t>
  </si>
  <si>
    <t>Izvor 54 EU fondovi-pomoći</t>
  </si>
  <si>
    <t>1.2.1. PRIHODI I RASHODI POSLOVANJA PREMA EKONOMSKOJ KLASIFIKACIJI</t>
  </si>
  <si>
    <t>6 Prihodi poslovanja</t>
  </si>
  <si>
    <t>63 Pomoći iz inozemstva (darovnice) i od subjekata unutar opće države</t>
  </si>
  <si>
    <t>636 Tekuće pomoći pror.koris. iz proračuna koji im nije nadležan</t>
  </si>
  <si>
    <t>6361 Tekuće pomoći pror.korisnika iz proračuna koji im nije nadležan</t>
  </si>
  <si>
    <t>63612 Tekuće pomoći proračunskim korisnicima iz proračuna koji im nije nadležan</t>
  </si>
  <si>
    <t>6362 Kapitalne pomoći prorač. korisnika iz proračuna koji im nije nadležan</t>
  </si>
  <si>
    <t>63622 Kapitalne pomoći iz državnog proračuna proračunskim korisnicima proračuna JLP(R)S</t>
  </si>
  <si>
    <t>64 Prihodi od imovine</t>
  </si>
  <si>
    <t>641 Prihodi od financijske imovine</t>
  </si>
  <si>
    <t>6413 Kamate na oročena sredstva i depozite po viđenju</t>
  </si>
  <si>
    <t>64132 Kamate na depozite po viđenju</t>
  </si>
  <si>
    <t>65 Prihodi od upravnih administrativnih pristojbi, pristojbi po posebnim propisima i naknada</t>
  </si>
  <si>
    <t>652 Prihodi po posebnim propisima</t>
  </si>
  <si>
    <t>6526 Ostali nespomenuti prihodi</t>
  </si>
  <si>
    <t>65264 Sufinanciranje cijene usluge, participacije i slično</t>
  </si>
  <si>
    <t>65269 Ostali nespomenuti prihodi po posebnim propisima</t>
  </si>
  <si>
    <t>66 Prihodi od prodaje proizvoda i robe te pruženih usluga i prihodi od donacija te povrati po protestiranim jamstvima</t>
  </si>
  <si>
    <t>661 Prihodi koje proračuni i proračunski korisnici ostvare obavljanjem poslova na tržištu (vlastiti prihodi)</t>
  </si>
  <si>
    <t>6615 Prihodi od pruženih usluga</t>
  </si>
  <si>
    <t>66151 Prihodi od pruženih usluga</t>
  </si>
  <si>
    <t>663 Donacije od pravnih i fizičkih osoba izvan općeg proračuna i povrat donacija po protestiranim jamstvima</t>
  </si>
  <si>
    <t>6631 Tekuće donacije</t>
  </si>
  <si>
    <t>66312 Tekuće donacije od neprofitnih organizacija</t>
  </si>
  <si>
    <t>66313 Tekuće donacije od trgovačkih društava</t>
  </si>
  <si>
    <t>6632 Kapitalne donacije</t>
  </si>
  <si>
    <t>66323 Kapitalne donacije od trgovačkih društava</t>
  </si>
  <si>
    <t>7 Prihodi od prodaje nefinancijske imovine</t>
  </si>
  <si>
    <t>72 Prihodi od prodaje proizvedene dugotrajne imovine</t>
  </si>
  <si>
    <t>721 Prihodi od prodaje građevinskih objekata</t>
  </si>
  <si>
    <t>7211 Stambeni objekti</t>
  </si>
  <si>
    <t>72111 Stambeni objekti za zaposlene</t>
  </si>
  <si>
    <t>SVEUKUPNO PRIHODI</t>
  </si>
  <si>
    <t>SVEUKUPNO RASHODI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</si>
  <si>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</si>
  <si>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</si>
  <si>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</si>
  <si>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67111 Prihodi iz nadležnog proračuna za fin.rashoda poslovanja</t>
  </si>
  <si>
    <t>6712 Prihodi iz nadležnog proračuna za nabavu nefinancijske imovine</t>
  </si>
  <si>
    <t>67121 Prihodi iz nadležnog proračuna za fin.ras.za nab.nef.imovine</t>
  </si>
  <si>
    <r>
      <rPr>
        <b/>
        <sz val="16"/>
        <color theme="1"/>
        <rFont val="Times New Roman"/>
        <family val="1"/>
        <charset val="238"/>
      </rPr>
      <t>OSNOVNA ŠKOLA LAPAD</t>
    </r>
    <r>
      <rPr>
        <sz val="11"/>
        <color theme="1"/>
        <rFont val="Times New Roman"/>
        <family val="1"/>
        <charset val="238"/>
      </rPr>
      <t xml:space="preserve">
Od Batale 26 | 20 000 Dubrovnik | e-mail: tajnistvo@os-lapad-du.skole.hr
Tel: 020/356-100 | OIB: 65525385872 | ŠIFRA: 19-018-002 | RKP: 11927 | Razina: 31
REPUBLIKA HRVATSKA | DUBROVAČKO-NERETVANSKA ŽUPANIJA | 
GRAD DUBROVNIK
</t>
    </r>
  </si>
  <si>
    <t>Izvor: 1 Vlastiti prihodi</t>
  </si>
  <si>
    <t>1.1. SAŽETAK RAČUNA PRIHODA I RASHODA I RAČUNA FINANCIRANJA</t>
  </si>
  <si>
    <t>PRIJEDLOG FINANCIJSKOG PLANA ZA 2027. GODINU S PROJEKCIJAMA ZA 2028. GODINU I 2029. GODINU</t>
  </si>
  <si>
    <t>URBROJ: 2117-1-129-03-26-1</t>
  </si>
  <si>
    <t>Izvor: 112 Opći prihodi I primici-Dec.funkcije</t>
  </si>
  <si>
    <t>Izvor: 5011 Pomoći iz državnog proračuna kroz opće prihode i primitke</t>
  </si>
  <si>
    <t>Izvor: 312 Vlastiti prihodi-Proračunski korisnik</t>
  </si>
  <si>
    <t>Izvor: 436 Ostali prihodi za posebne namjene</t>
  </si>
  <si>
    <t>Izvor: 436 Donacije i ostali namjenski prihodi proračunskih korisnika</t>
  </si>
  <si>
    <t>Izvor: 312 Vlastiti prihodi - Proračunski korisnik</t>
  </si>
  <si>
    <t>Izvor: 5011 Pomoći iz državnog proračuna kroz opće prihode I primitke</t>
  </si>
  <si>
    <t>KLASA: 400-01/26-01/9</t>
  </si>
  <si>
    <t>PRIJENOS VIŠKA IZ PRETHODNE(IH) GODINE</t>
  </si>
  <si>
    <t>PRIJENOS MANJKA IZ PRETHODNIH GODINA</t>
  </si>
  <si>
    <t>Ukupno ZA URAVNOTEŽENJE (a+b+c)</t>
  </si>
  <si>
    <t>Planirani MANJAK ZA POKRIĆE U IDUĆEM RAZDOBLJU</t>
  </si>
  <si>
    <r>
      <t xml:space="preserve">
PRIJEDLOG FINANCIJSKOG PLANA ZA 2027. GODINU S PROJEKCIJAMA ZA 2028. I 2029.
</t>
    </r>
    <r>
      <rPr>
        <sz val="20"/>
        <color theme="1"/>
        <rFont val="Calibri"/>
        <family val="2"/>
        <scheme val="minor"/>
      </rPr>
      <t>Dubrovnik, 29. rujna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</si>
</sst>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n&quot;_-;\-* #,##0.00\ &quot;kn&quot;_-;_-* &quot;-&quot;??\ &quot;kn&quot;_-;_-@_-"/>
  </numFmts>
  <fonts count="7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MS Sans Serif"/>
      <charset val="238"/>
    </font>
    <font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sz val="11"/>
      <color indexed="19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sz val="9"/>
      <color theme="1"/>
      <name val="Verdana"/>
      <family val="2"/>
      <charset val="238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0"/>
      <color theme="2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  <charset val="238"/>
    </font>
    <font>
      <b/>
      <sz val="14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sz val="12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b/>
      <sz val="7.5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7.5"/>
      <color theme="1"/>
      <name val="Verdana"/>
      <family val="2"/>
      <charset val="238"/>
    </font>
    <font>
      <b/>
      <sz val="7.5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7.5"/>
      <color theme="1"/>
      <name val="Times New Roman"/>
      <family val="1"/>
      <charset val="238"/>
    </font>
    <font>
      <sz val="14"/>
      <color rgb="FFFF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6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</font>
    <font>
      <sz val="10"/>
      <name val="Arial"/>
    </font>
    <font>
      <sz val="11"/>
      <color indexed="8"/>
      <name val="Calibri"/>
    </font>
    <font>
      <sz val="10"/>
      <color indexed="8"/>
      <name val="MS Sans Serif"/>
    </font>
    <font>
      <sz val="11"/>
      <color indexed="20"/>
      <name val="Calibri"/>
    </font>
    <font>
      <sz val="11"/>
      <color indexed="17"/>
      <name val="Calibri"/>
    </font>
    <font>
      <b/>
      <sz val="15"/>
      <color indexed="62"/>
      <name val="Calibri"/>
    </font>
    <font>
      <b/>
      <sz val="13"/>
      <color indexed="62"/>
      <name val="Calibri"/>
    </font>
    <font>
      <sz val="11"/>
      <color indexed="19"/>
      <name val="Calibri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Calibri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rgb="FFF0E68C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6"/>
      </patternFill>
    </fill>
    <fill>
      <patternFill patternType="solid">
        <fgColor theme="5" tint="0.59996337778862885"/>
        <bgColor indexed="65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1">
    <xf numFmtId="0" fontId="0" fillId="0" borderId="0"/>
    <xf numFmtId="0" fontId="4" fillId="0" borderId="0"/>
    <xf numFmtId="0" fontId="10" fillId="0" borderId="0"/>
    <xf numFmtId="0" fontId="2" fillId="0" borderId="0"/>
    <xf numFmtId="0" fontId="11" fillId="0" borderId="0"/>
    <xf numFmtId="44" fontId="11" fillId="0" borderId="0" applyFont="0" applyFill="0" applyBorder="0" applyAlignment="0" applyProtection="0"/>
    <xf numFmtId="0" fontId="12" fillId="0" borderId="0"/>
    <xf numFmtId="0" fontId="14" fillId="8" borderId="0" applyNumberFormat="0" applyBorder="0" applyAlignment="0" applyProtection="0"/>
    <xf numFmtId="0" fontId="15" fillId="6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7" borderId="0" applyNumberFormat="0" applyBorder="0" applyAlignment="0" applyProtection="0"/>
    <xf numFmtId="0" fontId="13" fillId="0" borderId="0"/>
    <xf numFmtId="0" fontId="12" fillId="5" borderId="6" applyNumberFormat="0" applyAlignment="0" applyProtection="0"/>
    <xf numFmtId="44" fontId="11" fillId="0" borderId="0" applyFont="0" applyFill="0" applyBorder="0" applyAlignment="0" applyProtection="0"/>
    <xf numFmtId="0" fontId="19" fillId="9" borderId="0" applyNumberFormat="0" applyBorder="0" applyAlignment="0" applyProtection="0"/>
    <xf numFmtId="0" fontId="64" fillId="0" borderId="0"/>
    <xf numFmtId="0" fontId="65" fillId="0" borderId="0"/>
    <xf numFmtId="0" fontId="65" fillId="0" borderId="0"/>
    <xf numFmtId="0" fontId="66" fillId="0" borderId="0"/>
    <xf numFmtId="44" fontId="66" fillId="0" borderId="0" applyFont="0" applyFill="0" applyBorder="0" applyAlignment="0" applyProtection="0"/>
    <xf numFmtId="0" fontId="67" fillId="0" borderId="0"/>
    <xf numFmtId="0" fontId="68" fillId="22" borderId="0" applyNumberFormat="0" applyBorder="0" applyAlignment="0" applyProtection="0"/>
    <xf numFmtId="0" fontId="69" fillId="20" borderId="0" applyNumberFormat="0" applyBorder="0" applyAlignment="0" applyProtection="0"/>
    <xf numFmtId="0" fontId="70" fillId="0" borderId="7" applyNumberFormat="0" applyFill="0" applyAlignment="0" applyProtection="0"/>
    <xf numFmtId="0" fontId="71" fillId="0" borderId="8" applyNumberFormat="0" applyFill="0" applyAlignment="0" applyProtection="0"/>
    <xf numFmtId="0" fontId="72" fillId="21" borderId="0" applyNumberFormat="0" applyBorder="0" applyAlignment="0" applyProtection="0"/>
    <xf numFmtId="0" fontId="66" fillId="0" borderId="0"/>
    <xf numFmtId="0" fontId="67" fillId="19" borderId="6" applyNumberFormat="0" applyAlignment="0" applyProtection="0"/>
    <xf numFmtId="44" fontId="66" fillId="0" borderId="0" applyFont="0" applyFill="0" applyBorder="0" applyAlignment="0" applyProtection="0"/>
    <xf numFmtId="0" fontId="64" fillId="23" borderId="0" applyNumberFormat="0" applyBorder="0" applyAlignment="0" applyProtection="0"/>
  </cellStyleXfs>
  <cellXfs count="198">
    <xf numFmtId="0" fontId="0" fillId="0" borderId="0" xfId="0"/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1" fillId="0" borderId="0" xfId="0" applyFont="1"/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Font="1"/>
    <xf numFmtId="0" fontId="10" fillId="2" borderId="3" xfId="0" applyNumberFormat="1" applyFont="1" applyFill="1" applyBorder="1" applyAlignment="1" applyProtection="1">
      <alignment horizontal="left" vertical="center" wrapText="1"/>
    </xf>
    <xf numFmtId="0" fontId="0" fillId="0" borderId="0" xfId="0" applyFont="1"/>
    <xf numFmtId="0" fontId="30" fillId="0" borderId="0" xfId="0" applyNumberFormat="1" applyFont="1" applyFill="1" applyBorder="1" applyAlignment="1" applyProtection="1">
      <alignment horizontal="center" vertical="center" wrapText="1"/>
    </xf>
    <xf numFmtId="0" fontId="26" fillId="0" borderId="0" xfId="0" applyNumberFormat="1" applyFont="1" applyFill="1" applyBorder="1" applyAlignment="1" applyProtection="1">
      <alignment vertical="center" wrapText="1"/>
    </xf>
    <xf numFmtId="0" fontId="25" fillId="0" borderId="0" xfId="0" applyFont="1"/>
    <xf numFmtId="3" fontId="29" fillId="3" borderId="3" xfId="0" applyNumberFormat="1" applyFont="1" applyFill="1" applyBorder="1" applyAlignment="1">
      <alignment horizontal="right"/>
    </xf>
    <xf numFmtId="3" fontId="29" fillId="0" borderId="3" xfId="0" applyNumberFormat="1" applyFont="1" applyBorder="1" applyAlignment="1">
      <alignment horizontal="right"/>
    </xf>
    <xf numFmtId="3" fontId="29" fillId="0" borderId="3" xfId="0" applyNumberFormat="1" applyFont="1" applyFill="1" applyBorder="1" applyAlignment="1" applyProtection="1">
      <alignment horizontal="right" wrapText="1"/>
    </xf>
    <xf numFmtId="0" fontId="32" fillId="0" borderId="0" xfId="0" quotePrefix="1" applyNumberFormat="1" applyFont="1" applyFill="1" applyBorder="1" applyAlignment="1" applyProtection="1">
      <alignment horizontal="center" vertical="center" wrapText="1"/>
    </xf>
    <xf numFmtId="0" fontId="33" fillId="0" borderId="0" xfId="0" applyNumberFormat="1" applyFont="1" applyFill="1" applyBorder="1" applyAlignment="1" applyProtection="1">
      <alignment horizontal="center" vertical="center" wrapText="1"/>
    </xf>
    <xf numFmtId="0" fontId="27" fillId="0" borderId="0" xfId="0" applyNumberFormat="1" applyFont="1" applyFill="1" applyBorder="1" applyAlignment="1" applyProtection="1"/>
    <xf numFmtId="3" fontId="29" fillId="4" borderId="1" xfId="0" quotePrefix="1" applyNumberFormat="1" applyFont="1" applyFill="1" applyBorder="1" applyAlignment="1">
      <alignment horizontal="right"/>
    </xf>
    <xf numFmtId="3" fontId="29" fillId="4" borderId="3" xfId="0" applyNumberFormat="1" applyFont="1" applyFill="1" applyBorder="1" applyAlignment="1" applyProtection="1">
      <alignment horizontal="right" wrapText="1"/>
    </xf>
    <xf numFmtId="3" fontId="29" fillId="3" borderId="1" xfId="0" quotePrefix="1" applyNumberFormat="1" applyFont="1" applyFill="1" applyBorder="1" applyAlignment="1">
      <alignment horizontal="right"/>
    </xf>
    <xf numFmtId="3" fontId="29" fillId="3" borderId="3" xfId="0" quotePrefix="1" applyNumberFormat="1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34" fillId="0" borderId="0" xfId="0" applyNumberFormat="1" applyFont="1" applyFill="1" applyBorder="1" applyAlignment="1" applyProtection="1">
      <alignment horizontal="center" vertical="center" wrapText="1"/>
    </xf>
    <xf numFmtId="0" fontId="31" fillId="0" borderId="0" xfId="0" applyFont="1"/>
    <xf numFmtId="0" fontId="25" fillId="0" borderId="0" xfId="0" quotePrefix="1" applyFont="1"/>
    <xf numFmtId="0" fontId="32" fillId="0" borderId="0" xfId="0" applyNumberFormat="1" applyFont="1" applyFill="1" applyBorder="1" applyAlignment="1" applyProtection="1">
      <alignment horizontal="center" vertical="center" wrapText="1"/>
    </xf>
    <xf numFmtId="0" fontId="29" fillId="4" borderId="4" xfId="0" applyNumberFormat="1" applyFont="1" applyFill="1" applyBorder="1" applyAlignment="1" applyProtection="1">
      <alignment horizontal="center" vertical="center" wrapText="1"/>
    </xf>
    <xf numFmtId="3" fontId="0" fillId="0" borderId="0" xfId="0" applyNumberFormat="1" applyFont="1"/>
    <xf numFmtId="0" fontId="29" fillId="4" borderId="3" xfId="0" applyNumberFormat="1" applyFont="1" applyFill="1" applyBorder="1" applyAlignment="1" applyProtection="1">
      <alignment horizontal="center" vertical="center" wrapText="1"/>
    </xf>
    <xf numFmtId="0" fontId="29" fillId="2" borderId="3" xfId="0" applyNumberFormat="1" applyFont="1" applyFill="1" applyBorder="1" applyAlignment="1" applyProtection="1">
      <alignment horizontal="left" vertical="center" wrapText="1"/>
    </xf>
    <xf numFmtId="4" fontId="29" fillId="3" borderId="3" xfId="0" applyNumberFormat="1" applyFont="1" applyFill="1" applyBorder="1" applyAlignment="1">
      <alignment horizontal="right"/>
    </xf>
    <xf numFmtId="4" fontId="29" fillId="0" borderId="3" xfId="0" applyNumberFormat="1" applyFont="1" applyFill="1" applyBorder="1" applyAlignment="1">
      <alignment horizontal="right"/>
    </xf>
    <xf numFmtId="4" fontId="29" fillId="0" borderId="3" xfId="0" applyNumberFormat="1" applyFont="1" applyBorder="1" applyAlignment="1">
      <alignment horizontal="right"/>
    </xf>
    <xf numFmtId="0" fontId="29" fillId="3" borderId="1" xfId="0" applyFont="1" applyFill="1" applyBorder="1" applyAlignment="1">
      <alignment horizontal="left" vertical="center"/>
    </xf>
    <xf numFmtId="0" fontId="27" fillId="3" borderId="2" xfId="0" applyNumberFormat="1" applyFont="1" applyFill="1" applyBorder="1" applyAlignment="1" applyProtection="1">
      <alignment vertical="center"/>
    </xf>
    <xf numFmtId="4" fontId="33" fillId="0" borderId="0" xfId="0" applyNumberFormat="1" applyFont="1" applyFill="1" applyBorder="1" applyAlignment="1" applyProtection="1">
      <alignment horizontal="center" vertical="center" wrapText="1"/>
    </xf>
    <xf numFmtId="0" fontId="37" fillId="0" borderId="0" xfId="0" applyFont="1"/>
    <xf numFmtId="0" fontId="38" fillId="2" borderId="0" xfId="0" applyFont="1" applyFill="1" applyAlignment="1">
      <alignment horizontal="left" indent="1"/>
    </xf>
    <xf numFmtId="0" fontId="27" fillId="2" borderId="20" xfId="0" applyFont="1" applyFill="1" applyBorder="1" applyAlignment="1">
      <alignment wrapText="1"/>
    </xf>
    <xf numFmtId="0" fontId="27" fillId="10" borderId="20" xfId="0" applyFont="1" applyFill="1" applyBorder="1" applyAlignment="1">
      <alignment wrapText="1"/>
    </xf>
    <xf numFmtId="4" fontId="27" fillId="10" borderId="20" xfId="0" applyNumberFormat="1" applyFont="1" applyFill="1" applyBorder="1" applyAlignment="1">
      <alignment wrapText="1"/>
    </xf>
    <xf numFmtId="4" fontId="27" fillId="2" borderId="20" xfId="0" applyNumberFormat="1" applyFont="1" applyFill="1" applyBorder="1" applyAlignment="1">
      <alignment wrapText="1"/>
    </xf>
    <xf numFmtId="4" fontId="0" fillId="0" borderId="0" xfId="0" applyNumberFormat="1" applyFont="1"/>
    <xf numFmtId="4" fontId="25" fillId="0" borderId="0" xfId="0" applyNumberFormat="1" applyFont="1"/>
    <xf numFmtId="3" fontId="41" fillId="3" borderId="1" xfId="0" quotePrefix="1" applyNumberFormat="1" applyFont="1" applyFill="1" applyBorder="1" applyAlignment="1">
      <alignment horizontal="right"/>
    </xf>
    <xf numFmtId="0" fontId="27" fillId="2" borderId="20" xfId="0" applyFont="1" applyFill="1" applyBorder="1" applyAlignment="1">
      <alignment horizontal="left" wrapText="1"/>
    </xf>
    <xf numFmtId="0" fontId="42" fillId="0" borderId="0" xfId="0" applyFont="1"/>
    <xf numFmtId="0" fontId="27" fillId="11" borderId="20" xfId="0" applyFont="1" applyFill="1" applyBorder="1" applyAlignment="1">
      <alignment wrapText="1"/>
    </xf>
    <xf numFmtId="4" fontId="27" fillId="2" borderId="20" xfId="0" applyNumberFormat="1" applyFont="1" applyFill="1" applyBorder="1" applyAlignment="1">
      <alignment horizontal="right" wrapText="1" indent="1"/>
    </xf>
    <xf numFmtId="4" fontId="27" fillId="2" borderId="20" xfId="0" applyNumberFormat="1" applyFont="1" applyFill="1" applyBorder="1" applyAlignment="1">
      <alignment horizontal="left" wrapText="1" indent="1"/>
    </xf>
    <xf numFmtId="0" fontId="27" fillId="2" borderId="22" xfId="0" applyFont="1" applyFill="1" applyBorder="1" applyAlignment="1">
      <alignment wrapText="1"/>
    </xf>
    <xf numFmtId="4" fontId="27" fillId="2" borderId="22" xfId="0" applyNumberFormat="1" applyFont="1" applyFill="1" applyBorder="1" applyAlignment="1">
      <alignment horizontal="right" wrapText="1" indent="1"/>
    </xf>
    <xf numFmtId="4" fontId="27" fillId="2" borderId="22" xfId="0" applyNumberFormat="1" applyFont="1" applyFill="1" applyBorder="1" applyAlignment="1">
      <alignment wrapText="1"/>
    </xf>
    <xf numFmtId="0" fontId="43" fillId="2" borderId="23" xfId="0" applyFont="1" applyFill="1" applyBorder="1" applyAlignment="1">
      <alignment vertical="center" wrapText="1"/>
    </xf>
    <xf numFmtId="4" fontId="27" fillId="11" borderId="20" xfId="0" applyNumberFormat="1" applyFont="1" applyFill="1" applyBorder="1" applyAlignment="1">
      <alignment horizontal="right" wrapText="1" indent="1"/>
    </xf>
    <xf numFmtId="0" fontId="27" fillId="12" borderId="20" xfId="0" applyFont="1" applyFill="1" applyBorder="1" applyAlignment="1">
      <alignment wrapText="1"/>
    </xf>
    <xf numFmtId="4" fontId="27" fillId="12" borderId="20" xfId="0" applyNumberFormat="1" applyFont="1" applyFill="1" applyBorder="1" applyAlignment="1">
      <alignment horizontal="right" wrapText="1" indent="1"/>
    </xf>
    <xf numFmtId="4" fontId="27" fillId="12" borderId="20" xfId="0" applyNumberFormat="1" applyFont="1" applyFill="1" applyBorder="1" applyAlignment="1">
      <alignment wrapText="1"/>
    </xf>
    <xf numFmtId="4" fontId="27" fillId="10" borderId="20" xfId="0" applyNumberFormat="1" applyFont="1" applyFill="1" applyBorder="1" applyAlignment="1">
      <alignment horizontal="right" wrapText="1" indent="1"/>
    </xf>
    <xf numFmtId="4" fontId="27" fillId="10" borderId="20" xfId="0" applyNumberFormat="1" applyFont="1" applyFill="1" applyBorder="1" applyAlignment="1">
      <alignment horizontal="left" wrapText="1" indent="1"/>
    </xf>
    <xf numFmtId="0" fontId="38" fillId="2" borderId="0" xfId="0" applyFont="1" applyFill="1" applyAlignment="1">
      <alignment wrapText="1"/>
    </xf>
    <xf numFmtId="4" fontId="27" fillId="2" borderId="20" xfId="0" applyNumberFormat="1" applyFont="1" applyFill="1" applyBorder="1" applyAlignment="1">
      <alignment horizontal="right" wrapText="1"/>
    </xf>
    <xf numFmtId="0" fontId="46" fillId="0" borderId="0" xfId="0" applyFont="1" applyAlignment="1">
      <alignment horizontal="center" vertical="center" wrapText="1"/>
    </xf>
    <xf numFmtId="0" fontId="47" fillId="2" borderId="24" xfId="0" applyFont="1" applyFill="1" applyBorder="1" applyAlignment="1">
      <alignment horizontal="center" vertical="center" wrapText="1"/>
    </xf>
    <xf numFmtId="0" fontId="47" fillId="2" borderId="27" xfId="0" applyFont="1" applyFill="1" applyBorder="1" applyAlignment="1">
      <alignment horizontal="center" vertical="center" wrapText="1"/>
    </xf>
    <xf numFmtId="2" fontId="48" fillId="2" borderId="3" xfId="0" applyNumberFormat="1" applyFont="1" applyFill="1" applyBorder="1" applyAlignment="1">
      <alignment horizontal="center"/>
    </xf>
    <xf numFmtId="0" fontId="49" fillId="2" borderId="3" xfId="0" applyFont="1" applyFill="1" applyBorder="1"/>
    <xf numFmtId="0" fontId="50" fillId="2" borderId="0" xfId="0" applyFont="1" applyFill="1" applyAlignment="1">
      <alignment horizontal="center" vertical="center" wrapText="1"/>
    </xf>
    <xf numFmtId="0" fontId="0" fillId="2" borderId="0" xfId="0" applyFont="1" applyFill="1"/>
    <xf numFmtId="0" fontId="35" fillId="2" borderId="26" xfId="0" applyFont="1" applyFill="1" applyBorder="1" applyAlignment="1">
      <alignment horizontal="center" vertical="center" wrapText="1"/>
    </xf>
    <xf numFmtId="0" fontId="49" fillId="2" borderId="3" xfId="0" applyFont="1" applyFill="1" applyBorder="1" applyAlignment="1">
      <alignment horizontal="left" vertical="center" wrapText="1"/>
    </xf>
    <xf numFmtId="0" fontId="49" fillId="2" borderId="28" xfId="0" applyFont="1" applyFill="1" applyBorder="1" applyAlignment="1">
      <alignment horizontal="left" vertical="center" wrapText="1"/>
    </xf>
    <xf numFmtId="2" fontId="48" fillId="2" borderId="28" xfId="0" applyNumberFormat="1" applyFont="1" applyFill="1" applyBorder="1" applyAlignment="1">
      <alignment horizontal="center"/>
    </xf>
    <xf numFmtId="0" fontId="51" fillId="2" borderId="26" xfId="0" applyFont="1" applyFill="1" applyBorder="1" applyAlignment="1">
      <alignment horizontal="center" vertical="center" wrapText="1"/>
    </xf>
    <xf numFmtId="0" fontId="51" fillId="2" borderId="24" xfId="0" applyFont="1" applyFill="1" applyBorder="1" applyAlignment="1">
      <alignment horizontal="center" vertical="center" wrapText="1"/>
    </xf>
    <xf numFmtId="0" fontId="51" fillId="2" borderId="27" xfId="0" applyFont="1" applyFill="1" applyBorder="1" applyAlignment="1">
      <alignment horizontal="center" vertical="center" wrapText="1"/>
    </xf>
    <xf numFmtId="0" fontId="52" fillId="0" borderId="0" xfId="0" applyFont="1"/>
    <xf numFmtId="2" fontId="22" fillId="2" borderId="3" xfId="0" applyNumberFormat="1" applyFont="1" applyFill="1" applyBorder="1" applyAlignment="1">
      <alignment horizontal="center" vertical="center"/>
    </xf>
    <xf numFmtId="2" fontId="48" fillId="2" borderId="3" xfId="0" applyNumberFormat="1" applyFont="1" applyFill="1" applyBorder="1" applyAlignment="1">
      <alignment horizontal="center" vertical="center"/>
    </xf>
    <xf numFmtId="0" fontId="49" fillId="2" borderId="3" xfId="0" applyFont="1" applyFill="1" applyBorder="1" applyAlignment="1">
      <alignment horizontal="left" vertical="center"/>
    </xf>
    <xf numFmtId="0" fontId="51" fillId="2" borderId="31" xfId="0" applyFont="1" applyFill="1" applyBorder="1" applyAlignment="1">
      <alignment horizontal="center" vertical="center" wrapText="1"/>
    </xf>
    <xf numFmtId="0" fontId="29" fillId="2" borderId="24" xfId="0" applyFont="1" applyFill="1" applyBorder="1" applyAlignment="1">
      <alignment horizontal="center" wrapText="1"/>
    </xf>
    <xf numFmtId="4" fontId="3" fillId="2" borderId="24" xfId="0" applyNumberFormat="1" applyFont="1" applyFill="1" applyBorder="1" applyAlignment="1">
      <alignment horizontal="center" wrapText="1"/>
    </xf>
    <xf numFmtId="0" fontId="43" fillId="2" borderId="25" xfId="0" applyFont="1" applyFill="1" applyBorder="1" applyAlignment="1">
      <alignment horizontal="center" vertical="center" wrapText="1"/>
    </xf>
    <xf numFmtId="0" fontId="43" fillId="2" borderId="32" xfId="0" applyFont="1" applyFill="1" applyBorder="1" applyAlignment="1">
      <alignment horizontal="center" vertical="center" wrapText="1"/>
    </xf>
    <xf numFmtId="1" fontId="53" fillId="2" borderId="21" xfId="0" applyNumberFormat="1" applyFont="1" applyFill="1" applyBorder="1" applyAlignment="1">
      <alignment horizontal="center" vertical="center" wrapText="1"/>
    </xf>
    <xf numFmtId="1" fontId="51" fillId="2" borderId="21" xfId="0" applyNumberFormat="1" applyFont="1" applyFill="1" applyBorder="1" applyAlignment="1">
      <alignment horizontal="center" wrapText="1"/>
    </xf>
    <xf numFmtId="1" fontId="54" fillId="2" borderId="21" xfId="0" applyNumberFormat="1" applyFont="1" applyFill="1" applyBorder="1" applyAlignment="1">
      <alignment horizontal="center" wrapText="1"/>
    </xf>
    <xf numFmtId="0" fontId="5" fillId="2" borderId="33" xfId="0" quotePrefix="1" applyFont="1" applyFill="1" applyBorder="1" applyAlignment="1">
      <alignment horizontal="left" vertical="center" wrapText="1"/>
    </xf>
    <xf numFmtId="4" fontId="28" fillId="0" borderId="34" xfId="0" applyNumberFormat="1" applyFont="1" applyBorder="1" applyAlignment="1"/>
    <xf numFmtId="4" fontId="55" fillId="2" borderId="34" xfId="0" applyNumberFormat="1" applyFont="1" applyFill="1" applyBorder="1" applyAlignment="1"/>
    <xf numFmtId="0" fontId="56" fillId="0" borderId="0" xfId="0" applyFont="1" applyAlignment="1">
      <alignment vertical="center" wrapText="1"/>
    </xf>
    <xf numFmtId="0" fontId="57" fillId="0" borderId="0" xfId="0" applyFont="1"/>
    <xf numFmtId="0" fontId="29" fillId="2" borderId="35" xfId="0" applyFont="1" applyFill="1" applyBorder="1" applyAlignment="1">
      <alignment horizontal="center" vertical="center" wrapText="1"/>
    </xf>
    <xf numFmtId="0" fontId="47" fillId="2" borderId="36" xfId="0" applyFont="1" applyFill="1" applyBorder="1" applyAlignment="1">
      <alignment horizontal="center" vertical="center" wrapText="1"/>
    </xf>
    <xf numFmtId="0" fontId="47" fillId="2" borderId="37" xfId="0" applyFont="1" applyFill="1" applyBorder="1" applyAlignment="1">
      <alignment horizontal="center" vertical="center" wrapText="1"/>
    </xf>
    <xf numFmtId="0" fontId="6" fillId="2" borderId="28" xfId="0" applyNumberFormat="1" applyFont="1" applyFill="1" applyBorder="1" applyAlignment="1" applyProtection="1">
      <alignment horizontal="left" vertical="center" wrapText="1"/>
    </xf>
    <xf numFmtId="4" fontId="29" fillId="2" borderId="22" xfId="0" applyNumberFormat="1" applyFont="1" applyFill="1" applyBorder="1" applyAlignment="1">
      <alignment wrapText="1"/>
    </xf>
    <xf numFmtId="0" fontId="51" fillId="2" borderId="9" xfId="0" applyFont="1" applyFill="1" applyBorder="1" applyAlignment="1">
      <alignment horizontal="center" vertical="center" wrapText="1"/>
    </xf>
    <xf numFmtId="0" fontId="59" fillId="2" borderId="21" xfId="0" applyFont="1" applyFill="1" applyBorder="1" applyAlignment="1">
      <alignment horizontal="center" vertical="center" wrapText="1"/>
    </xf>
    <xf numFmtId="0" fontId="59" fillId="2" borderId="10" xfId="0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57" fillId="0" borderId="0" xfId="0" applyFont="1" applyAlignment="1">
      <alignment vertical="center" wrapText="1"/>
    </xf>
    <xf numFmtId="0" fontId="60" fillId="0" borderId="0" xfId="0" applyFont="1"/>
    <xf numFmtId="0" fontId="5" fillId="2" borderId="38" xfId="0" applyFont="1" applyFill="1" applyBorder="1" applyAlignment="1">
      <alignment horizontal="left" vertical="center" wrapText="1"/>
    </xf>
    <xf numFmtId="0" fontId="1" fillId="13" borderId="3" xfId="15" applyNumberFormat="1" applyFont="1" applyFill="1" applyBorder="1" applyAlignment="1" applyProtection="1">
      <alignment horizontal="left" vertical="center" wrapText="1"/>
    </xf>
    <xf numFmtId="4" fontId="1" fillId="13" borderId="4" xfId="15" applyNumberFormat="1" applyFont="1" applyFill="1" applyBorder="1" applyAlignment="1" applyProtection="1">
      <alignment horizontal="center" vertical="center" wrapText="1"/>
    </xf>
    <xf numFmtId="4" fontId="29" fillId="13" borderId="3" xfId="0" applyNumberFormat="1" applyFont="1" applyFill="1" applyBorder="1" applyAlignment="1">
      <alignment horizontal="center" wrapText="1"/>
    </xf>
    <xf numFmtId="0" fontId="46" fillId="0" borderId="0" xfId="0" applyFont="1" applyAlignment="1">
      <alignment vertical="center" wrapText="1"/>
    </xf>
    <xf numFmtId="1" fontId="51" fillId="0" borderId="3" xfId="0" applyNumberFormat="1" applyFont="1" applyFill="1" applyBorder="1" applyAlignment="1" applyProtection="1">
      <alignment horizontal="center" vertical="center" wrapText="1"/>
    </xf>
    <xf numFmtId="1" fontId="51" fillId="0" borderId="4" xfId="0" applyNumberFormat="1" applyFont="1" applyFill="1" applyBorder="1" applyAlignment="1" applyProtection="1">
      <alignment horizontal="center" vertical="center" wrapText="1"/>
    </xf>
    <xf numFmtId="0" fontId="50" fillId="0" borderId="0" xfId="0" applyFont="1" applyAlignment="1">
      <alignment horizontal="left" vertical="center" wrapText="1"/>
    </xf>
    <xf numFmtId="0" fontId="32" fillId="0" borderId="0" xfId="0" applyNumberFormat="1" applyFont="1" applyFill="1" applyBorder="1" applyAlignment="1" applyProtection="1">
      <alignment horizontal="left" vertical="center" wrapText="1"/>
    </xf>
    <xf numFmtId="0" fontId="47" fillId="2" borderId="3" xfId="0" applyFont="1" applyFill="1" applyBorder="1" applyAlignment="1">
      <alignment horizontal="center" vertical="center" wrapText="1"/>
    </xf>
    <xf numFmtId="0" fontId="61" fillId="14" borderId="20" xfId="0" applyFont="1" applyFill="1" applyBorder="1" applyAlignment="1">
      <alignment horizontal="left" wrapText="1"/>
    </xf>
    <xf numFmtId="0" fontId="61" fillId="15" borderId="20" xfId="0" applyFont="1" applyFill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27" fillId="14" borderId="20" xfId="0" applyFont="1" applyFill="1" applyBorder="1" applyAlignment="1">
      <alignment vertical="center" wrapText="1"/>
    </xf>
    <xf numFmtId="0" fontId="27" fillId="14" borderId="20" xfId="0" applyFont="1" applyFill="1" applyBorder="1" applyAlignment="1">
      <alignment wrapText="1"/>
    </xf>
    <xf numFmtId="4" fontId="61" fillId="14" borderId="20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" fontId="61" fillId="15" borderId="20" xfId="0" applyNumberFormat="1" applyFont="1" applyFill="1" applyBorder="1" applyAlignment="1">
      <alignment horizontal="right" wrapText="1"/>
    </xf>
    <xf numFmtId="0" fontId="50" fillId="0" borderId="0" xfId="0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9" fillId="0" borderId="0" xfId="0" applyFont="1"/>
    <xf numFmtId="0" fontId="63" fillId="0" borderId="0" xfId="0" applyFont="1"/>
    <xf numFmtId="0" fontId="63" fillId="0" borderId="0" xfId="0" applyFont="1" applyAlignment="1">
      <alignment horizontal="left" wrapText="1"/>
    </xf>
    <xf numFmtId="4" fontId="63" fillId="2" borderId="4" xfId="15" applyNumberFormat="1" applyFont="1" applyFill="1" applyBorder="1" applyAlignment="1">
      <alignment horizontal="right"/>
    </xf>
    <xf numFmtId="4" fontId="63" fillId="2" borderId="4" xfId="15" applyNumberFormat="1" applyFont="1" applyFill="1" applyBorder="1" applyAlignment="1">
      <alignment horizontal="right" wrapText="1"/>
    </xf>
    <xf numFmtId="0" fontId="32" fillId="0" borderId="0" xfId="0" applyFont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51" fillId="2" borderId="3" xfId="0" applyNumberFormat="1" applyFont="1" applyFill="1" applyBorder="1" applyAlignment="1" applyProtection="1">
      <alignment horizontal="center" vertical="center" wrapText="1"/>
    </xf>
    <xf numFmtId="0" fontId="51" fillId="2" borderId="4" xfId="0" applyNumberFormat="1" applyFont="1" applyFill="1" applyBorder="1" applyAlignment="1" applyProtection="1">
      <alignment horizontal="center" vertical="center" wrapText="1"/>
    </xf>
    <xf numFmtId="0" fontId="38" fillId="2" borderId="0" xfId="0" applyFont="1" applyFill="1" applyAlignment="1"/>
    <xf numFmtId="0" fontId="27" fillId="2" borderId="3" xfId="0" applyFont="1" applyFill="1" applyBorder="1" applyAlignment="1">
      <alignment wrapText="1"/>
    </xf>
    <xf numFmtId="4" fontId="27" fillId="2" borderId="3" xfId="0" applyNumberFormat="1" applyFont="1" applyFill="1" applyBorder="1" applyAlignment="1">
      <alignment wrapText="1"/>
    </xf>
    <xf numFmtId="0" fontId="74" fillId="16" borderId="20" xfId="16" applyFont="1" applyFill="1" applyBorder="1" applyAlignment="1">
      <alignment horizontal="left" wrapText="1"/>
    </xf>
    <xf numFmtId="0" fontId="74" fillId="18" borderId="20" xfId="16" applyFont="1" applyFill="1" applyBorder="1" applyAlignment="1">
      <alignment horizontal="left" wrapText="1"/>
    </xf>
    <xf numFmtId="4" fontId="74" fillId="16" borderId="20" xfId="16" applyNumberFormat="1" applyFont="1" applyFill="1" applyBorder="1" applyAlignment="1">
      <alignment horizontal="right" wrapText="1"/>
    </xf>
    <xf numFmtId="4" fontId="74" fillId="18" borderId="20" xfId="16" applyNumberFormat="1" applyFont="1" applyFill="1" applyBorder="1" applyAlignment="1">
      <alignment horizontal="right" wrapText="1"/>
    </xf>
    <xf numFmtId="4" fontId="73" fillId="17" borderId="4" xfId="16" applyNumberFormat="1" applyFont="1" applyFill="1" applyBorder="1" applyAlignment="1">
      <alignment horizontal="right"/>
    </xf>
    <xf numFmtId="4" fontId="73" fillId="17" borderId="3" xfId="16" applyNumberFormat="1" applyFont="1" applyFill="1" applyBorder="1" applyAlignment="1">
      <alignment horizontal="right"/>
    </xf>
    <xf numFmtId="4" fontId="75" fillId="17" borderId="4" xfId="30" applyNumberFormat="1" applyFont="1" applyFill="1" applyBorder="1" applyAlignment="1">
      <alignment horizontal="right"/>
    </xf>
    <xf numFmtId="4" fontId="75" fillId="17" borderId="3" xfId="30" applyNumberFormat="1" applyFont="1" applyFill="1" applyBorder="1" applyAlignment="1">
      <alignment horizontal="right"/>
    </xf>
    <xf numFmtId="3" fontId="6" fillId="4" borderId="1" xfId="0" quotePrefix="1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 applyProtection="1">
      <alignment horizontal="right" wrapText="1"/>
    </xf>
    <xf numFmtId="0" fontId="39" fillId="0" borderId="12" xfId="0" applyFont="1" applyBorder="1" applyAlignment="1">
      <alignment horizontal="center" vertical="top" wrapText="1"/>
    </xf>
    <xf numFmtId="0" fontId="39" fillId="0" borderId="13" xfId="0" applyFont="1" applyBorder="1" applyAlignment="1">
      <alignment horizontal="center" vertical="top"/>
    </xf>
    <xf numFmtId="0" fontId="39" fillId="0" borderId="14" xfId="0" applyFont="1" applyBorder="1" applyAlignment="1">
      <alignment horizontal="center" vertical="top"/>
    </xf>
    <xf numFmtId="0" fontId="39" fillId="0" borderId="15" xfId="0" applyFont="1" applyBorder="1" applyAlignment="1">
      <alignment horizontal="center" vertical="top"/>
    </xf>
    <xf numFmtId="0" fontId="39" fillId="0" borderId="0" xfId="0" applyFont="1" applyBorder="1" applyAlignment="1">
      <alignment horizontal="center" vertical="top"/>
    </xf>
    <xf numFmtId="0" fontId="39" fillId="0" borderId="16" xfId="0" applyFont="1" applyBorder="1" applyAlignment="1">
      <alignment horizontal="center" vertical="top"/>
    </xf>
    <xf numFmtId="0" fontId="39" fillId="0" borderId="17" xfId="0" applyFont="1" applyBorder="1" applyAlignment="1">
      <alignment horizontal="center" vertical="top"/>
    </xf>
    <xf numFmtId="0" fontId="39" fillId="0" borderId="18" xfId="0" applyFont="1" applyBorder="1" applyAlignment="1">
      <alignment horizontal="center" vertical="top"/>
    </xf>
    <xf numFmtId="0" fontId="39" fillId="0" borderId="19" xfId="0" applyFont="1" applyBorder="1" applyAlignment="1">
      <alignment horizontal="center" vertical="top"/>
    </xf>
    <xf numFmtId="0" fontId="2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6" fillId="0" borderId="0" xfId="0" applyNumberFormat="1" applyFont="1" applyFill="1" applyBorder="1" applyAlignment="1" applyProtection="1">
      <alignment wrapText="1"/>
    </xf>
    <xf numFmtId="0" fontId="8" fillId="0" borderId="0" xfId="0" applyNumberFormat="1" applyFont="1" applyFill="1" applyBorder="1" applyAlignment="1" applyProtection="1">
      <alignment wrapText="1"/>
    </xf>
    <xf numFmtId="0" fontId="29" fillId="3" borderId="1" xfId="0" quotePrefix="1" applyNumberFormat="1" applyFont="1" applyFill="1" applyBorder="1" applyAlignment="1" applyProtection="1">
      <alignment horizontal="left" vertical="center" wrapText="1"/>
    </xf>
    <xf numFmtId="0" fontId="27" fillId="3" borderId="2" xfId="0" applyNumberFormat="1" applyFont="1" applyFill="1" applyBorder="1" applyAlignment="1" applyProtection="1">
      <alignment vertical="center" wrapText="1"/>
    </xf>
    <xf numFmtId="0" fontId="34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wrapText="1"/>
    </xf>
    <xf numFmtId="0" fontId="29" fillId="4" borderId="1" xfId="0" applyNumberFormat="1" applyFont="1" applyFill="1" applyBorder="1" applyAlignment="1" applyProtection="1">
      <alignment horizontal="left" vertical="center" wrapText="1"/>
    </xf>
    <xf numFmtId="0" fontId="29" fillId="4" borderId="2" xfId="0" applyNumberFormat="1" applyFont="1" applyFill="1" applyBorder="1" applyAlignment="1" applyProtection="1">
      <alignment horizontal="left" vertical="center" wrapText="1"/>
    </xf>
    <xf numFmtId="0" fontId="29" fillId="4" borderId="4" xfId="0" applyNumberFormat="1" applyFont="1" applyFill="1" applyBorder="1" applyAlignment="1" applyProtection="1">
      <alignment horizontal="left" vertical="center" wrapText="1"/>
    </xf>
    <xf numFmtId="0" fontId="47" fillId="0" borderId="9" xfId="0" quotePrefix="1" applyFont="1" applyBorder="1" applyAlignment="1">
      <alignment horizontal="center" vertical="center" wrapText="1"/>
    </xf>
    <xf numFmtId="0" fontId="47" fillId="0" borderId="10" xfId="0" quotePrefix="1" applyFont="1" applyBorder="1" applyAlignment="1">
      <alignment horizontal="center" vertical="center" wrapText="1"/>
    </xf>
    <xf numFmtId="0" fontId="47" fillId="0" borderId="29" xfId="0" quotePrefix="1" applyFont="1" applyBorder="1" applyAlignment="1">
      <alignment horizontal="center" vertical="center" wrapText="1"/>
    </xf>
    <xf numFmtId="0" fontId="29" fillId="0" borderId="1" xfId="0" quotePrefix="1" applyFont="1" applyBorder="1" applyAlignment="1">
      <alignment horizontal="left" vertical="center"/>
    </xf>
    <xf numFmtId="0" fontId="27" fillId="0" borderId="2" xfId="0" applyNumberFormat="1" applyFont="1" applyFill="1" applyBorder="1" applyAlignment="1" applyProtection="1">
      <alignment vertical="center"/>
    </xf>
    <xf numFmtId="0" fontId="50" fillId="0" borderId="0" xfId="0" applyFont="1" applyAlignment="1">
      <alignment horizontal="center" vertical="center" wrapText="1"/>
    </xf>
    <xf numFmtId="0" fontId="29" fillId="3" borderId="1" xfId="0" applyNumberFormat="1" applyFont="1" applyFill="1" applyBorder="1" applyAlignment="1" applyProtection="1">
      <alignment horizontal="left" vertical="center" wrapText="1"/>
    </xf>
    <xf numFmtId="0" fontId="27" fillId="3" borderId="2" xfId="0" applyNumberFormat="1" applyFont="1" applyFill="1" applyBorder="1" applyAlignment="1" applyProtection="1">
      <alignment vertical="center"/>
    </xf>
    <xf numFmtId="0" fontId="29" fillId="0" borderId="1" xfId="0" applyNumberFormat="1" applyFont="1" applyFill="1" applyBorder="1" applyAlignment="1" applyProtection="1">
      <alignment horizontal="left" vertical="center" wrapText="1"/>
    </xf>
    <xf numFmtId="0" fontId="27" fillId="0" borderId="2" xfId="0" applyNumberFormat="1" applyFont="1" applyFill="1" applyBorder="1" applyAlignment="1" applyProtection="1">
      <alignment vertical="center" wrapText="1"/>
    </xf>
    <xf numFmtId="0" fontId="29" fillId="0" borderId="1" xfId="0" quotePrefix="1" applyFont="1" applyFill="1" applyBorder="1" applyAlignment="1">
      <alignment horizontal="left" vertical="center"/>
    </xf>
    <xf numFmtId="0" fontId="29" fillId="0" borderId="1" xfId="0" quotePrefix="1" applyNumberFormat="1" applyFont="1" applyFill="1" applyBorder="1" applyAlignment="1" applyProtection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49" fillId="2" borderId="1" xfId="0" applyFont="1" applyFill="1" applyBorder="1" applyAlignment="1">
      <alignment horizontal="left" vertical="center" wrapText="1"/>
    </xf>
    <xf numFmtId="0" fontId="49" fillId="2" borderId="2" xfId="0" applyFont="1" applyFill="1" applyBorder="1" applyAlignment="1">
      <alignment horizontal="left" vertical="center" wrapText="1"/>
    </xf>
    <xf numFmtId="0" fontId="49" fillId="2" borderId="4" xfId="0" applyFont="1" applyFill="1" applyBorder="1" applyAlignment="1">
      <alignment horizontal="left" vertical="center" wrapText="1"/>
    </xf>
    <xf numFmtId="0" fontId="49" fillId="2" borderId="9" xfId="0" applyFont="1" applyFill="1" applyBorder="1" applyAlignment="1">
      <alignment horizontal="center" vertical="center" wrapText="1"/>
    </xf>
    <xf numFmtId="0" fontId="49" fillId="2" borderId="10" xfId="0" applyFont="1" applyFill="1" applyBorder="1" applyAlignment="1">
      <alignment horizontal="center" vertical="center" wrapText="1"/>
    </xf>
    <xf numFmtId="0" fontId="49" fillId="2" borderId="29" xfId="0" applyFont="1" applyFill="1" applyBorder="1" applyAlignment="1">
      <alignment horizontal="center" vertical="center" wrapText="1"/>
    </xf>
    <xf numFmtId="0" fontId="51" fillId="2" borderId="30" xfId="0" applyFont="1" applyFill="1" applyBorder="1" applyAlignment="1">
      <alignment horizontal="center" vertical="center" wrapText="1"/>
    </xf>
    <xf numFmtId="0" fontId="51" fillId="2" borderId="5" xfId="0" applyFont="1" applyFill="1" applyBorder="1" applyAlignment="1">
      <alignment horizontal="center" vertical="center" wrapText="1"/>
    </xf>
    <xf numFmtId="0" fontId="51" fillId="2" borderId="31" xfId="0" applyFont="1" applyFill="1" applyBorder="1" applyAlignment="1">
      <alignment horizontal="center" vertical="center" wrapText="1"/>
    </xf>
    <xf numFmtId="0" fontId="50" fillId="2" borderId="0" xfId="0" applyFont="1" applyFill="1" applyAlignment="1">
      <alignment horizontal="center" vertical="center" wrapText="1"/>
    </xf>
    <xf numFmtId="0" fontId="44" fillId="2" borderId="0" xfId="0" applyFont="1" applyFill="1" applyAlignment="1">
      <alignment horizontal="center" vertical="center" wrapText="1"/>
    </xf>
    <xf numFmtId="0" fontId="44" fillId="2" borderId="0" xfId="0" applyFont="1" applyFill="1" applyAlignment="1">
      <alignment horizontal="center" vertical="center"/>
    </xf>
    <xf numFmtId="0" fontId="45" fillId="2" borderId="0" xfId="0" applyFont="1" applyFill="1" applyAlignment="1">
      <alignment horizontal="center" vertical="center" wrapText="1"/>
    </xf>
    <xf numFmtId="0" fontId="27" fillId="2" borderId="39" xfId="0" applyFont="1" applyFill="1" applyBorder="1" applyAlignment="1">
      <alignment wrapText="1"/>
    </xf>
    <xf numFmtId="4" fontId="27" fillId="2" borderId="39" xfId="0" applyNumberFormat="1" applyFont="1" applyFill="1" applyBorder="1" applyAlignment="1">
      <alignment wrapText="1"/>
    </xf>
    <xf numFmtId="4" fontId="27" fillId="2" borderId="39" xfId="0" applyNumberFormat="1" applyFont="1" applyFill="1" applyBorder="1" applyAlignment="1">
      <alignment horizontal="right" wrapText="1"/>
    </xf>
  </cellXfs>
  <cellStyles count="31">
    <cellStyle name="40% - Isticanje2" xfId="15" builtinId="35"/>
    <cellStyle name="40% - Isticanje2 2" xfId="30" xr:uid="{B6D14B5E-0A5C-452A-A550-809AB64A5419}"/>
    <cellStyle name="Bad 1" xfId="7" xr:uid="{00000000-0005-0000-0000-000001000000}"/>
    <cellStyle name="Bad 1 2" xfId="22" xr:uid="{548A2F7E-6317-4C84-A046-DE28C990A748}"/>
    <cellStyle name="Good 1" xfId="8" xr:uid="{00000000-0005-0000-0000-000002000000}"/>
    <cellStyle name="Good 1 2" xfId="23" xr:uid="{5E862B59-2FC7-4895-8B92-5AE09AA60F1A}"/>
    <cellStyle name="Heading 1 1" xfId="9" xr:uid="{00000000-0005-0000-0000-000003000000}"/>
    <cellStyle name="Heading 1 1 2" xfId="24" xr:uid="{2F4F88D8-EDC2-4845-9D71-17B1DB70D970}"/>
    <cellStyle name="Heading 2 1" xfId="10" xr:uid="{00000000-0005-0000-0000-000004000000}"/>
    <cellStyle name="Heading 2 1 2" xfId="25" xr:uid="{3F4D8523-7FFA-4861-9D36-6895FF2D3019}"/>
    <cellStyle name="Neutral 1" xfId="11" xr:uid="{00000000-0005-0000-0000-000005000000}"/>
    <cellStyle name="Neutral 1 2" xfId="26" xr:uid="{B6C7FE34-13CE-4BA6-B3E7-EF4EA9BC9A61}"/>
    <cellStyle name="Normalno" xfId="0" builtinId="0"/>
    <cellStyle name="Normalno 2" xfId="2" xr:uid="{00000000-0005-0000-0000-000007000000}"/>
    <cellStyle name="Normalno 2 2" xfId="12" xr:uid="{00000000-0005-0000-0000-000008000000}"/>
    <cellStyle name="Normalno 2 2 2" xfId="27" xr:uid="{156FEF04-F349-49EC-879F-27E4902976BC}"/>
    <cellStyle name="Normalno 2 3" xfId="18" xr:uid="{232965BC-7C05-4BCB-AE4E-2E8F8E5C7962}"/>
    <cellStyle name="Normalno 3" xfId="1" xr:uid="{00000000-0005-0000-0000-000009000000}"/>
    <cellStyle name="Normalno 3 2" xfId="6" xr:uid="{00000000-0005-0000-0000-00000A000000}"/>
    <cellStyle name="Normalno 3 2 2" xfId="21" xr:uid="{2FF6954F-D485-4795-B231-50B1F3536278}"/>
    <cellStyle name="Normalno 3 3" xfId="17" xr:uid="{D07B846C-9D56-431F-A6E4-A03FC5422FCC}"/>
    <cellStyle name="Normalno 4" xfId="4" xr:uid="{00000000-0005-0000-0000-00000B000000}"/>
    <cellStyle name="Normalno 4 2" xfId="19" xr:uid="{01AA9B9B-342E-4E1E-BA9C-220DF0B5DFBD}"/>
    <cellStyle name="Normalno 5" xfId="16" xr:uid="{E6C4329A-1335-41B5-BF9A-C3C15411D219}"/>
    <cellStyle name="Note 1" xfId="13" xr:uid="{00000000-0005-0000-0000-00000D000000}"/>
    <cellStyle name="Note 1 2" xfId="28" xr:uid="{0ADBC112-4522-4294-B92F-E84A6B9FBA10}"/>
    <cellStyle name="Obično_List1" xfId="3" xr:uid="{00000000-0005-0000-0000-00000E000000}"/>
    <cellStyle name="Valuta 2" xfId="5" xr:uid="{00000000-0005-0000-0000-00000F000000}"/>
    <cellStyle name="Valuta 2 2" xfId="14" xr:uid="{00000000-0005-0000-0000-000010000000}"/>
    <cellStyle name="Valuta 2 2 2" xfId="29" xr:uid="{5D6760F7-C9C1-4244-ABAC-A9E09853C56B}"/>
    <cellStyle name="Valuta 2 3" xfId="20" xr:uid="{5494EEE9-7CFB-4ECD-85D5-8541C0AECC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sqref="A1:F1"/>
    </sheetView>
  </sheetViews>
  <sheetFormatPr defaultRowHeight="15" x14ac:dyDescent="0.25"/>
  <cols>
    <col min="1" max="1" width="20.5703125" customWidth="1"/>
    <col min="2" max="2" width="14" customWidth="1"/>
    <col min="3" max="3" width="13.85546875" customWidth="1"/>
    <col min="4" max="4" width="16.140625" customWidth="1"/>
    <col min="5" max="5" width="12.28515625" customWidth="1"/>
  </cols>
  <sheetData>
    <row r="1" spans="1:6" ht="127.5" customHeight="1" thickBot="1" x14ac:dyDescent="0.3">
      <c r="A1" s="155" t="s">
        <v>247</v>
      </c>
      <c r="B1" s="156"/>
      <c r="C1" s="156"/>
      <c r="D1" s="156"/>
      <c r="E1" s="156"/>
      <c r="F1" s="157"/>
    </row>
    <row r="2" spans="1:6" s="36" customFormat="1" ht="39.75" customHeight="1" x14ac:dyDescent="0.25">
      <c r="A2" s="146" t="s">
        <v>264</v>
      </c>
      <c r="B2" s="147"/>
      <c r="C2" s="147"/>
      <c r="D2" s="147"/>
      <c r="E2" s="147"/>
      <c r="F2" s="148"/>
    </row>
    <row r="3" spans="1:6" s="36" customFormat="1" ht="39.75" customHeight="1" x14ac:dyDescent="0.25">
      <c r="A3" s="149"/>
      <c r="B3" s="150"/>
      <c r="C3" s="150"/>
      <c r="D3" s="150"/>
      <c r="E3" s="150"/>
      <c r="F3" s="151"/>
    </row>
    <row r="4" spans="1:6" s="36" customFormat="1" ht="39.75" customHeight="1" x14ac:dyDescent="0.25">
      <c r="A4" s="149"/>
      <c r="B4" s="150"/>
      <c r="C4" s="150"/>
      <c r="D4" s="150"/>
      <c r="E4" s="150"/>
      <c r="F4" s="151"/>
    </row>
    <row r="5" spans="1:6" s="36" customFormat="1" ht="66.75" customHeight="1" thickBot="1" x14ac:dyDescent="0.3">
      <c r="A5" s="152"/>
      <c r="B5" s="153"/>
      <c r="C5" s="153"/>
      <c r="D5" s="153"/>
      <c r="E5" s="153"/>
      <c r="F5" s="154"/>
    </row>
    <row r="6" spans="1:6" s="36" customFormat="1" x14ac:dyDescent="0.25"/>
    <row r="7" spans="1:6" s="46" customFormat="1" x14ac:dyDescent="0.25">
      <c r="A7" s="46" t="s">
        <v>259</v>
      </c>
    </row>
    <row r="8" spans="1:6" s="46" customFormat="1" x14ac:dyDescent="0.25">
      <c r="A8" s="46" t="s">
        <v>251</v>
      </c>
    </row>
    <row r="9" spans="1:6" s="36" customFormat="1" x14ac:dyDescent="0.25">
      <c r="A9" s="46"/>
    </row>
    <row r="10" spans="1:6" s="36" customFormat="1" x14ac:dyDescent="0.25"/>
  </sheetData>
  <mergeCells count="2">
    <mergeCell ref="A2:F5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9"/>
  <sheetViews>
    <sheetView workbookViewId="0">
      <selection activeCell="J35" sqref="J35"/>
    </sheetView>
  </sheetViews>
  <sheetFormatPr defaultColWidth="8.85546875" defaultRowHeight="15" x14ac:dyDescent="0.25"/>
  <cols>
    <col min="1" max="4" width="8.85546875" style="7"/>
    <col min="5" max="10" width="25.28515625" style="7" customWidth="1"/>
    <col min="11" max="11" width="19" style="7" customWidth="1"/>
    <col min="12" max="16384" width="8.85546875" style="7"/>
  </cols>
  <sheetData>
    <row r="1" spans="1:10" ht="42" customHeight="1" x14ac:dyDescent="0.25">
      <c r="A1" s="162" t="s">
        <v>250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0" ht="15.75" customHeight="1" x14ac:dyDescent="0.25">
      <c r="A2" s="172" t="s">
        <v>7</v>
      </c>
      <c r="B2" s="172"/>
      <c r="C2" s="172"/>
      <c r="D2" s="172"/>
      <c r="E2" s="172"/>
      <c r="F2" s="172"/>
      <c r="G2" s="172"/>
      <c r="H2" s="172"/>
      <c r="I2" s="172"/>
      <c r="J2" s="172"/>
    </row>
    <row r="3" spans="1:10" ht="15.75" x14ac:dyDescent="0.25">
      <c r="A3" s="122"/>
      <c r="B3" s="122"/>
      <c r="C3" s="122"/>
      <c r="D3" s="122"/>
      <c r="E3" s="122"/>
      <c r="F3" s="122"/>
      <c r="G3" s="122"/>
      <c r="H3" s="122"/>
      <c r="I3" s="122"/>
      <c r="J3" s="122"/>
    </row>
    <row r="4" spans="1:10" ht="15.75" customHeight="1" x14ac:dyDescent="0.25">
      <c r="A4" s="172" t="s">
        <v>249</v>
      </c>
      <c r="B4" s="172"/>
      <c r="C4" s="172"/>
      <c r="D4" s="172"/>
      <c r="E4" s="172"/>
      <c r="F4" s="172"/>
      <c r="G4" s="172"/>
      <c r="H4" s="172"/>
      <c r="I4" s="172"/>
      <c r="J4" s="172"/>
    </row>
    <row r="5" spans="1:10" ht="18" x14ac:dyDescent="0.25">
      <c r="A5" s="129"/>
      <c r="B5" s="129"/>
      <c r="C5" s="129"/>
      <c r="D5" s="129"/>
      <c r="E5" s="129"/>
      <c r="F5" s="129"/>
      <c r="G5" s="129"/>
      <c r="H5" s="129"/>
      <c r="I5" s="130"/>
      <c r="J5" s="130"/>
    </row>
    <row r="6" spans="1:10" ht="15.75" x14ac:dyDescent="0.25">
      <c r="A6" s="172" t="s">
        <v>8</v>
      </c>
      <c r="B6" s="172"/>
      <c r="C6" s="172"/>
      <c r="D6" s="172"/>
      <c r="E6" s="172"/>
      <c r="F6" s="172"/>
      <c r="G6" s="172"/>
      <c r="H6" s="172"/>
      <c r="I6" s="172"/>
      <c r="J6" s="172"/>
    </row>
    <row r="7" spans="1:10" ht="16.5" thickBot="1" x14ac:dyDescent="0.3">
      <c r="A7" s="123"/>
      <c r="B7" s="123"/>
      <c r="C7" s="123"/>
      <c r="D7" s="123"/>
      <c r="E7" s="123"/>
      <c r="F7" s="123"/>
      <c r="G7" s="123"/>
      <c r="H7" s="123"/>
      <c r="I7" s="123"/>
      <c r="J7" s="123"/>
    </row>
    <row r="8" spans="1:10" ht="26.25" thickBot="1" x14ac:dyDescent="0.3">
      <c r="A8" s="167" t="s">
        <v>23</v>
      </c>
      <c r="B8" s="168"/>
      <c r="C8" s="168"/>
      <c r="D8" s="168"/>
      <c r="E8" s="169"/>
      <c r="F8" s="63" t="s">
        <v>188</v>
      </c>
      <c r="G8" s="63" t="s">
        <v>184</v>
      </c>
      <c r="H8" s="63" t="s">
        <v>189</v>
      </c>
      <c r="I8" s="63" t="s">
        <v>150</v>
      </c>
      <c r="J8" s="64" t="s">
        <v>190</v>
      </c>
    </row>
    <row r="9" spans="1:10" x14ac:dyDescent="0.25">
      <c r="A9" s="173" t="s">
        <v>0</v>
      </c>
      <c r="B9" s="161"/>
      <c r="C9" s="161"/>
      <c r="D9" s="161"/>
      <c r="E9" s="174"/>
      <c r="F9" s="30">
        <f>F10+F11</f>
        <v>3011263.5100000002</v>
      </c>
      <c r="G9" s="30">
        <f t="shared" ref="G9" si="0">G10+G11</f>
        <v>3045996</v>
      </c>
      <c r="H9" s="30">
        <f>H10+H11</f>
        <v>3243041</v>
      </c>
      <c r="I9" s="30">
        <f t="shared" ref="I9:J9" si="1">I10+I11</f>
        <v>3243041</v>
      </c>
      <c r="J9" s="30">
        <f t="shared" si="1"/>
        <v>3243041</v>
      </c>
    </row>
    <row r="10" spans="1:10" x14ac:dyDescent="0.25">
      <c r="A10" s="175" t="s">
        <v>10</v>
      </c>
      <c r="B10" s="176"/>
      <c r="C10" s="176"/>
      <c r="D10" s="176"/>
      <c r="E10" s="171"/>
      <c r="F10" s="31">
        <v>3011201.91</v>
      </c>
      <c r="G10" s="31">
        <v>3045796</v>
      </c>
      <c r="H10" s="31">
        <v>3242841</v>
      </c>
      <c r="I10" s="31">
        <v>3242841</v>
      </c>
      <c r="J10" s="31">
        <v>3242841</v>
      </c>
    </row>
    <row r="11" spans="1:10" x14ac:dyDescent="0.25">
      <c r="A11" s="177" t="s">
        <v>11</v>
      </c>
      <c r="B11" s="171"/>
      <c r="C11" s="171"/>
      <c r="D11" s="171"/>
      <c r="E11" s="171"/>
      <c r="F11" s="31">
        <v>61.6</v>
      </c>
      <c r="G11" s="31">
        <v>200</v>
      </c>
      <c r="H11" s="31">
        <v>200</v>
      </c>
      <c r="I11" s="31">
        <v>200</v>
      </c>
      <c r="J11" s="31">
        <v>200</v>
      </c>
    </row>
    <row r="12" spans="1:10" x14ac:dyDescent="0.25">
      <c r="A12" s="33" t="s">
        <v>1</v>
      </c>
      <c r="B12" s="34"/>
      <c r="C12" s="34"/>
      <c r="D12" s="34"/>
      <c r="E12" s="34"/>
      <c r="F12" s="30">
        <f>F13+F14</f>
        <v>3216235.2800000003</v>
      </c>
      <c r="G12" s="30">
        <f t="shared" ref="G12" si="2">G13+G14</f>
        <v>3045996</v>
      </c>
      <c r="H12" s="30">
        <f t="shared" ref="H12" si="3">H13+H14</f>
        <v>3243041</v>
      </c>
      <c r="I12" s="30">
        <f t="shared" ref="I12:J12" si="4">I13+I14</f>
        <v>3243041</v>
      </c>
      <c r="J12" s="30">
        <f t="shared" si="4"/>
        <v>3243041</v>
      </c>
    </row>
    <row r="13" spans="1:10" x14ac:dyDescent="0.25">
      <c r="A13" s="178" t="s">
        <v>12</v>
      </c>
      <c r="B13" s="176"/>
      <c r="C13" s="176"/>
      <c r="D13" s="176"/>
      <c r="E13" s="176"/>
      <c r="F13" s="31">
        <v>3123857.56</v>
      </c>
      <c r="G13" s="31">
        <v>2965796</v>
      </c>
      <c r="H13" s="31">
        <v>3154341</v>
      </c>
      <c r="I13" s="31">
        <v>3154341</v>
      </c>
      <c r="J13" s="31">
        <v>3154341</v>
      </c>
    </row>
    <row r="14" spans="1:10" x14ac:dyDescent="0.25">
      <c r="A14" s="170" t="s">
        <v>13</v>
      </c>
      <c r="B14" s="171"/>
      <c r="C14" s="171"/>
      <c r="D14" s="171"/>
      <c r="E14" s="171"/>
      <c r="F14" s="32">
        <v>92377.72</v>
      </c>
      <c r="G14" s="32">
        <v>80200</v>
      </c>
      <c r="H14" s="32">
        <v>88700</v>
      </c>
      <c r="I14" s="32">
        <v>88700</v>
      </c>
      <c r="J14" s="32">
        <v>88700</v>
      </c>
    </row>
    <row r="15" spans="1:10" x14ac:dyDescent="0.25">
      <c r="A15" s="160" t="s">
        <v>19</v>
      </c>
      <c r="B15" s="161"/>
      <c r="C15" s="161"/>
      <c r="D15" s="161"/>
      <c r="E15" s="161"/>
      <c r="F15" s="30">
        <f>F9-F12</f>
        <v>-204971.77000000002</v>
      </c>
      <c r="G15" s="11">
        <f>G9-G12</f>
        <v>0</v>
      </c>
      <c r="H15" s="11">
        <f t="shared" ref="H15" si="5">H9-H12</f>
        <v>0</v>
      </c>
      <c r="I15" s="11">
        <f t="shared" ref="I15:J15" si="6">I9-I12</f>
        <v>0</v>
      </c>
      <c r="J15" s="11">
        <f t="shared" si="6"/>
        <v>0</v>
      </c>
    </row>
    <row r="16" spans="1:10" ht="18" x14ac:dyDescent="0.25">
      <c r="A16" s="25"/>
      <c r="B16" s="15"/>
      <c r="C16" s="15"/>
      <c r="D16" s="15"/>
      <c r="E16" s="15"/>
      <c r="F16" s="35"/>
      <c r="G16" s="15"/>
      <c r="H16" s="16"/>
      <c r="I16" s="16"/>
      <c r="J16" s="16"/>
    </row>
    <row r="17" spans="1:10" ht="15.75" x14ac:dyDescent="0.25">
      <c r="A17" s="162" t="s">
        <v>9</v>
      </c>
      <c r="B17" s="163"/>
      <c r="C17" s="163"/>
      <c r="D17" s="163"/>
      <c r="E17" s="163"/>
      <c r="F17" s="163"/>
      <c r="G17" s="163"/>
      <c r="H17" s="163"/>
      <c r="I17" s="163"/>
      <c r="J17" s="163"/>
    </row>
    <row r="18" spans="1:10" ht="18.75" thickBot="1" x14ac:dyDescent="0.3">
      <c r="A18" s="25"/>
      <c r="B18" s="15"/>
      <c r="C18" s="15"/>
      <c r="D18" s="15"/>
      <c r="E18" s="15"/>
      <c r="F18" s="15"/>
      <c r="G18" s="15"/>
      <c r="H18" s="16"/>
      <c r="I18" s="16"/>
      <c r="J18" s="16"/>
    </row>
    <row r="19" spans="1:10" ht="23.25" customHeight="1" thickBot="1" x14ac:dyDescent="0.3">
      <c r="A19" s="167" t="s">
        <v>23</v>
      </c>
      <c r="B19" s="168"/>
      <c r="C19" s="168"/>
      <c r="D19" s="168"/>
      <c r="E19" s="169"/>
      <c r="F19" s="63" t="s">
        <v>188</v>
      </c>
      <c r="G19" s="63" t="s">
        <v>184</v>
      </c>
      <c r="H19" s="63" t="s">
        <v>189</v>
      </c>
      <c r="I19" s="63" t="s">
        <v>150</v>
      </c>
      <c r="J19" s="64" t="s">
        <v>190</v>
      </c>
    </row>
    <row r="20" spans="1:10" x14ac:dyDescent="0.25">
      <c r="A20" s="170" t="s">
        <v>14</v>
      </c>
      <c r="B20" s="171"/>
      <c r="C20" s="171"/>
      <c r="D20" s="171"/>
      <c r="E20" s="171"/>
      <c r="F20" s="12">
        <v>0</v>
      </c>
      <c r="G20" s="12">
        <v>0</v>
      </c>
      <c r="H20" s="12">
        <v>0</v>
      </c>
      <c r="I20" s="12">
        <v>0</v>
      </c>
      <c r="J20" s="13">
        <v>0</v>
      </c>
    </row>
    <row r="21" spans="1:10" x14ac:dyDescent="0.25">
      <c r="A21" s="170" t="s">
        <v>15</v>
      </c>
      <c r="B21" s="171"/>
      <c r="C21" s="171"/>
      <c r="D21" s="171"/>
      <c r="E21" s="171"/>
      <c r="F21" s="12">
        <v>0</v>
      </c>
      <c r="G21" s="12">
        <v>0</v>
      </c>
      <c r="H21" s="12">
        <v>0</v>
      </c>
      <c r="I21" s="12">
        <v>0</v>
      </c>
      <c r="J21" s="13">
        <v>0</v>
      </c>
    </row>
    <row r="22" spans="1:10" x14ac:dyDescent="0.25">
      <c r="A22" s="160" t="s">
        <v>2</v>
      </c>
      <c r="B22" s="161"/>
      <c r="C22" s="161"/>
      <c r="D22" s="161"/>
      <c r="E22" s="161"/>
      <c r="F22" s="11">
        <f t="shared" ref="F22" si="7">F20-F21</f>
        <v>0</v>
      </c>
      <c r="G22" s="11">
        <f t="shared" ref="G22:J22" si="8">G20-G21</f>
        <v>0</v>
      </c>
      <c r="H22" s="11">
        <f t="shared" si="8"/>
        <v>0</v>
      </c>
      <c r="I22" s="11">
        <f t="shared" si="8"/>
        <v>0</v>
      </c>
      <c r="J22" s="11">
        <f t="shared" si="8"/>
        <v>0</v>
      </c>
    </row>
    <row r="23" spans="1:10" ht="18" x14ac:dyDescent="0.25">
      <c r="A23" s="14"/>
      <c r="B23" s="15"/>
      <c r="C23" s="15"/>
      <c r="D23" s="15"/>
      <c r="E23" s="15"/>
      <c r="F23" s="15"/>
      <c r="G23" s="15"/>
      <c r="H23" s="16"/>
      <c r="I23" s="16"/>
      <c r="J23" s="16"/>
    </row>
    <row r="24" spans="1:10" ht="15.75" x14ac:dyDescent="0.25">
      <c r="A24" s="162" t="s">
        <v>20</v>
      </c>
      <c r="B24" s="163"/>
      <c r="C24" s="163"/>
      <c r="D24" s="163"/>
      <c r="E24" s="163"/>
      <c r="F24" s="163"/>
      <c r="G24" s="163"/>
      <c r="H24" s="163"/>
      <c r="I24" s="163"/>
      <c r="J24" s="163"/>
    </row>
    <row r="25" spans="1:10" ht="16.5" thickBot="1" x14ac:dyDescent="0.3">
      <c r="A25" s="22"/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26.25" thickBot="1" x14ac:dyDescent="0.3">
      <c r="A26" s="167" t="s">
        <v>23</v>
      </c>
      <c r="B26" s="168"/>
      <c r="C26" s="168"/>
      <c r="D26" s="168"/>
      <c r="E26" s="169"/>
      <c r="F26" s="63" t="s">
        <v>188</v>
      </c>
      <c r="G26" s="63" t="s">
        <v>184</v>
      </c>
      <c r="H26" s="63" t="s">
        <v>189</v>
      </c>
      <c r="I26" s="63" t="s">
        <v>150</v>
      </c>
      <c r="J26" s="64" t="s">
        <v>190</v>
      </c>
    </row>
    <row r="27" spans="1:10" ht="15" customHeight="1" x14ac:dyDescent="0.25">
      <c r="A27" s="164" t="s">
        <v>260</v>
      </c>
      <c r="B27" s="165"/>
      <c r="C27" s="165"/>
      <c r="D27" s="165"/>
      <c r="E27" s="166"/>
      <c r="F27" s="17">
        <v>10919.14</v>
      </c>
      <c r="G27" s="17">
        <v>0</v>
      </c>
      <c r="H27" s="17">
        <v>0</v>
      </c>
      <c r="I27" s="17">
        <v>0</v>
      </c>
      <c r="J27" s="18">
        <v>0</v>
      </c>
    </row>
    <row r="28" spans="1:10" ht="15" customHeight="1" x14ac:dyDescent="0.25">
      <c r="A28" s="164" t="s">
        <v>261</v>
      </c>
      <c r="B28" s="165"/>
      <c r="C28" s="165"/>
      <c r="D28" s="165"/>
      <c r="E28" s="166"/>
      <c r="F28" s="17">
        <v>-204971.77</v>
      </c>
      <c r="G28" s="17">
        <v>0</v>
      </c>
      <c r="H28" s="17">
        <v>-194053</v>
      </c>
      <c r="I28" s="17">
        <v>-194053</v>
      </c>
      <c r="J28" s="18">
        <v>-194053</v>
      </c>
    </row>
    <row r="29" spans="1:10" ht="15" customHeight="1" x14ac:dyDescent="0.25">
      <c r="A29" s="160" t="s">
        <v>21</v>
      </c>
      <c r="B29" s="161"/>
      <c r="C29" s="161"/>
      <c r="D29" s="161"/>
      <c r="E29" s="161"/>
      <c r="F29" s="19">
        <f>F27+F28</f>
        <v>-194052.63</v>
      </c>
      <c r="G29" s="19">
        <v>0</v>
      </c>
      <c r="H29" s="19">
        <v>-194053</v>
      </c>
      <c r="I29" s="19">
        <v>-194053</v>
      </c>
      <c r="J29" s="20">
        <v>-194053</v>
      </c>
    </row>
    <row r="30" spans="1:10" ht="15.75" x14ac:dyDescent="0.25">
      <c r="A30" s="22"/>
      <c r="B30" s="21"/>
      <c r="C30" s="21"/>
      <c r="D30" s="21"/>
      <c r="E30" s="21"/>
      <c r="F30" s="21"/>
      <c r="G30" s="21"/>
      <c r="H30" s="21"/>
      <c r="I30" s="21"/>
      <c r="J30" s="21"/>
    </row>
    <row r="31" spans="1:10" ht="15.75" x14ac:dyDescent="0.25">
      <c r="A31" s="162" t="s">
        <v>18</v>
      </c>
      <c r="B31" s="162"/>
      <c r="C31" s="162"/>
      <c r="D31" s="162"/>
      <c r="E31" s="162"/>
      <c r="F31" s="162"/>
      <c r="G31" s="162"/>
      <c r="H31" s="162"/>
      <c r="I31" s="162"/>
      <c r="J31" s="162"/>
    </row>
    <row r="32" spans="1:10" ht="18.75" thickBot="1" x14ac:dyDescent="0.3">
      <c r="A32" s="14"/>
      <c r="B32" s="15"/>
      <c r="C32" s="15"/>
      <c r="D32" s="15"/>
      <c r="E32" s="15"/>
      <c r="F32" s="15"/>
      <c r="G32" s="15"/>
      <c r="H32" s="16"/>
      <c r="I32" s="16"/>
      <c r="J32" s="16"/>
    </row>
    <row r="33" spans="1:10" ht="26.25" customHeight="1" thickBot="1" x14ac:dyDescent="0.3">
      <c r="A33" s="167" t="s">
        <v>23</v>
      </c>
      <c r="B33" s="168"/>
      <c r="C33" s="168"/>
      <c r="D33" s="168"/>
      <c r="E33" s="169"/>
      <c r="F33" s="63" t="s">
        <v>188</v>
      </c>
      <c r="G33" s="63" t="s">
        <v>184</v>
      </c>
      <c r="H33" s="63" t="s">
        <v>189</v>
      </c>
      <c r="I33" s="63" t="s">
        <v>150</v>
      </c>
      <c r="J33" s="64" t="s">
        <v>190</v>
      </c>
    </row>
    <row r="34" spans="1:10" x14ac:dyDescent="0.25">
      <c r="A34" s="164" t="s">
        <v>262</v>
      </c>
      <c r="B34" s="165"/>
      <c r="C34" s="165"/>
      <c r="D34" s="165"/>
      <c r="E34" s="166"/>
      <c r="F34" s="17">
        <v>-194053</v>
      </c>
      <c r="G34" s="144">
        <v>0</v>
      </c>
      <c r="H34" s="144">
        <v>-194053</v>
      </c>
      <c r="I34" s="144">
        <v>-194053</v>
      </c>
      <c r="J34" s="145">
        <v>-194053</v>
      </c>
    </row>
    <row r="35" spans="1:10" ht="28.5" customHeight="1" x14ac:dyDescent="0.25">
      <c r="A35" s="164" t="s">
        <v>263</v>
      </c>
      <c r="B35" s="165"/>
      <c r="C35" s="165"/>
      <c r="D35" s="165"/>
      <c r="E35" s="166"/>
      <c r="F35" s="17">
        <v>0</v>
      </c>
      <c r="G35" s="144">
        <v>0</v>
      </c>
      <c r="H35" s="144">
        <v>0</v>
      </c>
      <c r="I35" s="144">
        <v>0</v>
      </c>
      <c r="J35" s="145">
        <v>0</v>
      </c>
    </row>
    <row r="36" spans="1:10" ht="15" customHeight="1" x14ac:dyDescent="0.25">
      <c r="A36" s="160" t="s">
        <v>21</v>
      </c>
      <c r="B36" s="161"/>
      <c r="C36" s="161"/>
      <c r="D36" s="161"/>
      <c r="E36" s="161"/>
      <c r="F36" s="19">
        <v>-194053</v>
      </c>
      <c r="G36" s="44" t="e">
        <f>G34-G35+#REF!</f>
        <v>#REF!</v>
      </c>
      <c r="H36" s="19">
        <v>-194053</v>
      </c>
      <c r="I36" s="19">
        <v>-194053</v>
      </c>
      <c r="J36" s="20">
        <v>-194053</v>
      </c>
    </row>
    <row r="37" spans="1:10" ht="17.25" customHeight="1" x14ac:dyDescent="0.25"/>
    <row r="38" spans="1:10" x14ac:dyDescent="0.25">
      <c r="A38" s="158"/>
      <c r="B38" s="159"/>
      <c r="C38" s="159"/>
      <c r="D38" s="159"/>
      <c r="E38" s="159"/>
      <c r="F38" s="159"/>
      <c r="G38" s="159"/>
      <c r="H38" s="159"/>
      <c r="I38" s="159"/>
      <c r="J38" s="159"/>
    </row>
    <row r="39" spans="1:10" ht="9" customHeight="1" x14ac:dyDescent="0.25"/>
  </sheetData>
  <mergeCells count="27">
    <mergeCell ref="A21:E21"/>
    <mergeCell ref="A1:J1"/>
    <mergeCell ref="A2:J2"/>
    <mergeCell ref="A4:J4"/>
    <mergeCell ref="A9:E9"/>
    <mergeCell ref="A10:E10"/>
    <mergeCell ref="A11:E11"/>
    <mergeCell ref="A13:E13"/>
    <mergeCell ref="A14:E14"/>
    <mergeCell ref="A15:E15"/>
    <mergeCell ref="A17:J17"/>
    <mergeCell ref="A20:E20"/>
    <mergeCell ref="A6:J6"/>
    <mergeCell ref="A8:E8"/>
    <mergeCell ref="A19:E19"/>
    <mergeCell ref="A38:J38"/>
    <mergeCell ref="A22:E22"/>
    <mergeCell ref="A24:J24"/>
    <mergeCell ref="A27:E27"/>
    <mergeCell ref="A29:E29"/>
    <mergeCell ref="A31:J31"/>
    <mergeCell ref="A34:E34"/>
    <mergeCell ref="A35:E35"/>
    <mergeCell ref="A36:E36"/>
    <mergeCell ref="A26:E26"/>
    <mergeCell ref="A33:E33"/>
    <mergeCell ref="A28:E28"/>
  </mergeCells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74"/>
  <sheetViews>
    <sheetView topLeftCell="A16" zoomScale="90" zoomScaleNormal="90" workbookViewId="0">
      <selection activeCell="D45" sqref="D45"/>
    </sheetView>
  </sheetViews>
  <sheetFormatPr defaultColWidth="8.85546875" defaultRowHeight="15" x14ac:dyDescent="0.25"/>
  <cols>
    <col min="1" max="1" width="61.140625" style="116" customWidth="1"/>
    <col min="2" max="2" width="19.28515625" style="7" customWidth="1"/>
    <col min="3" max="6" width="22.7109375" style="7" customWidth="1"/>
    <col min="7" max="7" width="9.140625" style="7" customWidth="1"/>
    <col min="8" max="16384" width="8.85546875" style="7"/>
  </cols>
  <sheetData>
    <row r="1" spans="1:8" ht="42" customHeight="1" x14ac:dyDescent="0.25">
      <c r="A1" s="172" t="s">
        <v>7</v>
      </c>
      <c r="B1" s="172"/>
      <c r="C1" s="172"/>
      <c r="D1" s="172"/>
      <c r="E1" s="172"/>
      <c r="F1" s="172"/>
      <c r="G1" s="172"/>
      <c r="H1" s="172"/>
    </row>
    <row r="2" spans="1:8" ht="15.75" customHeight="1" x14ac:dyDescent="0.25">
      <c r="A2" s="172" t="s">
        <v>195</v>
      </c>
      <c r="B2" s="172"/>
      <c r="C2" s="172"/>
      <c r="D2" s="172"/>
      <c r="E2" s="172"/>
      <c r="F2" s="172"/>
      <c r="G2" s="172"/>
      <c r="H2" s="172"/>
    </row>
    <row r="3" spans="1:8" ht="15.75" x14ac:dyDescent="0.25">
      <c r="A3" s="111"/>
      <c r="B3" s="101"/>
      <c r="C3" s="101"/>
      <c r="D3" s="101"/>
      <c r="E3" s="101"/>
      <c r="F3" s="101"/>
      <c r="G3" s="108"/>
      <c r="H3" s="108"/>
    </row>
    <row r="4" spans="1:8" ht="18" customHeight="1" x14ac:dyDescent="0.25">
      <c r="A4" s="172" t="s">
        <v>207</v>
      </c>
      <c r="B4" s="172"/>
      <c r="C4" s="172"/>
      <c r="D4" s="172"/>
      <c r="E4" s="172"/>
      <c r="F4" s="172"/>
      <c r="G4" s="172"/>
      <c r="H4" s="172"/>
    </row>
    <row r="5" spans="1:8" ht="18" x14ac:dyDescent="0.25">
      <c r="A5" s="112"/>
      <c r="B5" s="25"/>
      <c r="C5" s="25"/>
      <c r="D5" s="25"/>
      <c r="E5" s="25"/>
      <c r="F5" s="25"/>
    </row>
    <row r="6" spans="1:8" ht="25.5" x14ac:dyDescent="0.25">
      <c r="A6" s="29" t="s">
        <v>23</v>
      </c>
      <c r="B6" s="113" t="s">
        <v>188</v>
      </c>
      <c r="C6" s="113" t="s">
        <v>184</v>
      </c>
      <c r="D6" s="113" t="s">
        <v>156</v>
      </c>
      <c r="E6" s="113" t="s">
        <v>150</v>
      </c>
      <c r="F6" s="113" t="s">
        <v>190</v>
      </c>
    </row>
    <row r="7" spans="1:8" ht="9.75" customHeight="1" x14ac:dyDescent="0.25">
      <c r="A7" s="109">
        <v>1</v>
      </c>
      <c r="B7" s="110">
        <v>2</v>
      </c>
      <c r="C7" s="110">
        <v>3</v>
      </c>
      <c r="D7" s="109">
        <v>4</v>
      </c>
      <c r="E7" s="109">
        <v>5</v>
      </c>
      <c r="F7" s="109">
        <v>6</v>
      </c>
    </row>
    <row r="8" spans="1:8" s="2" customFormat="1" x14ac:dyDescent="0.25">
      <c r="A8" s="114" t="s">
        <v>208</v>
      </c>
      <c r="B8" s="119">
        <f>SUM(B9+B15+B19+B24+B34)</f>
        <v>3011201.91</v>
      </c>
      <c r="C8" s="119">
        <f>SUM(C9+C15+C19+C24+C34)</f>
        <v>3045796</v>
      </c>
      <c r="D8" s="119">
        <f>SUM(D9+D15+D19+D24+D34)</f>
        <v>3242841</v>
      </c>
      <c r="E8" s="119">
        <f t="shared" ref="E8:F8" si="0">SUM(E9+E15+E19+E24+E34)</f>
        <v>3242841</v>
      </c>
      <c r="F8" s="119">
        <f t="shared" si="0"/>
        <v>3242841</v>
      </c>
    </row>
    <row r="9" spans="1:8" s="2" customFormat="1" ht="27" customHeight="1" x14ac:dyDescent="0.25">
      <c r="A9" s="114" t="s">
        <v>209</v>
      </c>
      <c r="B9" s="119">
        <v>1962325.99</v>
      </c>
      <c r="C9" s="119">
        <v>2066800</v>
      </c>
      <c r="D9" s="127">
        <f>SUM(D10)</f>
        <v>2188800</v>
      </c>
      <c r="E9" s="127">
        <f t="shared" ref="E9:F9" si="1">SUM(E10)</f>
        <v>2188800</v>
      </c>
      <c r="F9" s="127">
        <f t="shared" si="1"/>
        <v>2188800</v>
      </c>
    </row>
    <row r="10" spans="1:8" s="2" customFormat="1" x14ac:dyDescent="0.25">
      <c r="A10" s="114" t="s">
        <v>210</v>
      </c>
      <c r="B10" s="119">
        <v>1962325.99</v>
      </c>
      <c r="C10" s="119">
        <v>2066800</v>
      </c>
      <c r="D10" s="127">
        <f>SUM(D11+D13)</f>
        <v>2188800</v>
      </c>
      <c r="E10" s="127">
        <f t="shared" ref="E10:F10" si="2">SUM(E11+E13)</f>
        <v>2188800</v>
      </c>
      <c r="F10" s="127">
        <f t="shared" si="2"/>
        <v>2188800</v>
      </c>
    </row>
    <row r="11" spans="1:8" s="2" customFormat="1" x14ac:dyDescent="0.25">
      <c r="A11" s="114" t="s">
        <v>211</v>
      </c>
      <c r="B11" s="119">
        <v>1932020.87</v>
      </c>
      <c r="C11" s="119">
        <v>2026800</v>
      </c>
      <c r="D11" s="127">
        <f>SUM(D12)</f>
        <v>2148800</v>
      </c>
      <c r="E11" s="127">
        <f t="shared" ref="E11:F11" si="3">SUM(E12)</f>
        <v>2148800</v>
      </c>
      <c r="F11" s="127">
        <f t="shared" si="3"/>
        <v>2148800</v>
      </c>
    </row>
    <row r="12" spans="1:8" s="2" customFormat="1" ht="26.25" x14ac:dyDescent="0.25">
      <c r="A12" s="114" t="s">
        <v>212</v>
      </c>
      <c r="B12" s="119">
        <v>1932020.87</v>
      </c>
      <c r="C12" s="119">
        <v>2026800</v>
      </c>
      <c r="D12" s="127">
        <v>2148800</v>
      </c>
      <c r="E12" s="127">
        <v>2148800</v>
      </c>
      <c r="F12" s="127">
        <v>2148800</v>
      </c>
    </row>
    <row r="13" spans="1:8" s="2" customFormat="1" ht="26.25" x14ac:dyDescent="0.25">
      <c r="A13" s="114" t="s">
        <v>213</v>
      </c>
      <c r="B13" s="119">
        <v>30305.119999999999</v>
      </c>
      <c r="C13" s="119">
        <v>40000</v>
      </c>
      <c r="D13" s="119">
        <v>40000</v>
      </c>
      <c r="E13" s="119">
        <v>40000</v>
      </c>
      <c r="F13" s="119">
        <v>40000</v>
      </c>
    </row>
    <row r="14" spans="1:8" s="2" customFormat="1" ht="26.25" x14ac:dyDescent="0.25">
      <c r="A14" s="114" t="s">
        <v>214</v>
      </c>
      <c r="B14" s="119">
        <v>30305.119999999999</v>
      </c>
      <c r="C14" s="119">
        <v>40000</v>
      </c>
      <c r="D14" s="119">
        <v>40000</v>
      </c>
      <c r="E14" s="119">
        <v>40000</v>
      </c>
      <c r="F14" s="119">
        <v>40000</v>
      </c>
    </row>
    <row r="15" spans="1:8" s="2" customFormat="1" x14ac:dyDescent="0.25">
      <c r="A15" s="114" t="s">
        <v>215</v>
      </c>
      <c r="B15" s="119">
        <v>0.26</v>
      </c>
      <c r="C15" s="119">
        <v>50</v>
      </c>
      <c r="D15" s="127">
        <v>10</v>
      </c>
      <c r="E15" s="127">
        <v>10</v>
      </c>
      <c r="F15" s="127">
        <v>10</v>
      </c>
    </row>
    <row r="16" spans="1:8" s="2" customFormat="1" x14ac:dyDescent="0.25">
      <c r="A16" s="114" t="s">
        <v>216</v>
      </c>
      <c r="B16" s="119">
        <v>0.26</v>
      </c>
      <c r="C16" s="119">
        <v>50</v>
      </c>
      <c r="D16" s="127">
        <v>10</v>
      </c>
      <c r="E16" s="127">
        <v>10</v>
      </c>
      <c r="F16" s="127">
        <v>10</v>
      </c>
    </row>
    <row r="17" spans="1:6" s="2" customFormat="1" x14ac:dyDescent="0.25">
      <c r="A17" s="114" t="s">
        <v>217</v>
      </c>
      <c r="B17" s="119">
        <v>0.26</v>
      </c>
      <c r="C17" s="119">
        <v>50</v>
      </c>
      <c r="D17" s="127">
        <v>10</v>
      </c>
      <c r="E17" s="127">
        <v>10</v>
      </c>
      <c r="F17" s="127">
        <v>10</v>
      </c>
    </row>
    <row r="18" spans="1:6" s="2" customFormat="1" x14ac:dyDescent="0.25">
      <c r="A18" s="114" t="s">
        <v>218</v>
      </c>
      <c r="B18" s="119">
        <v>0.26</v>
      </c>
      <c r="C18" s="119">
        <v>50</v>
      </c>
      <c r="D18" s="127">
        <v>10</v>
      </c>
      <c r="E18" s="127">
        <v>10</v>
      </c>
      <c r="F18" s="127">
        <v>10</v>
      </c>
    </row>
    <row r="19" spans="1:6" s="2" customFormat="1" ht="26.25" x14ac:dyDescent="0.25">
      <c r="A19" s="114" t="s">
        <v>219</v>
      </c>
      <c r="B19" s="119">
        <v>81819.19</v>
      </c>
      <c r="C19" s="119">
        <v>142700</v>
      </c>
      <c r="D19" s="127">
        <f>SUM(D20)</f>
        <v>150000</v>
      </c>
      <c r="E19" s="127">
        <f t="shared" ref="E19:F20" si="4">SUM(E20)</f>
        <v>150000</v>
      </c>
      <c r="F19" s="127">
        <f t="shared" si="4"/>
        <v>150000</v>
      </c>
    </row>
    <row r="20" spans="1:6" s="2" customFormat="1" x14ac:dyDescent="0.25">
      <c r="A20" s="114" t="s">
        <v>220</v>
      </c>
      <c r="B20" s="119">
        <v>81819.19</v>
      </c>
      <c r="C20" s="119">
        <v>142700</v>
      </c>
      <c r="D20" s="127">
        <f>SUM(D21)</f>
        <v>150000</v>
      </c>
      <c r="E20" s="127">
        <f t="shared" si="4"/>
        <v>150000</v>
      </c>
      <c r="F20" s="127">
        <f t="shared" si="4"/>
        <v>150000</v>
      </c>
    </row>
    <row r="21" spans="1:6" s="2" customFormat="1" x14ac:dyDescent="0.25">
      <c r="A21" s="114" t="s">
        <v>221</v>
      </c>
      <c r="B21" s="119">
        <v>81819.19</v>
      </c>
      <c r="C21" s="119">
        <v>142700</v>
      </c>
      <c r="D21" s="127">
        <f>SUM(D22:D23)</f>
        <v>150000</v>
      </c>
      <c r="E21" s="127">
        <f t="shared" ref="E21:F21" si="5">SUM(E22:E23)</f>
        <v>150000</v>
      </c>
      <c r="F21" s="127">
        <f t="shared" si="5"/>
        <v>150000</v>
      </c>
    </row>
    <row r="22" spans="1:6" s="2" customFormat="1" x14ac:dyDescent="0.25">
      <c r="A22" s="114" t="s">
        <v>222</v>
      </c>
      <c r="B22" s="119">
        <v>81819.19</v>
      </c>
      <c r="C22" s="119">
        <v>142700</v>
      </c>
      <c r="D22" s="127">
        <v>150000</v>
      </c>
      <c r="E22" s="127">
        <v>150000</v>
      </c>
      <c r="F22" s="127">
        <v>150000</v>
      </c>
    </row>
    <row r="23" spans="1:6" s="2" customFormat="1" x14ac:dyDescent="0.25">
      <c r="A23" s="114" t="s">
        <v>223</v>
      </c>
      <c r="B23" s="119"/>
      <c r="C23" s="119"/>
      <c r="D23" s="127">
        <v>0</v>
      </c>
      <c r="E23" s="127">
        <v>0</v>
      </c>
      <c r="F23" s="127">
        <v>0</v>
      </c>
    </row>
    <row r="24" spans="1:6" s="2" customFormat="1" ht="26.25" x14ac:dyDescent="0.25">
      <c r="A24" s="114" t="s">
        <v>224</v>
      </c>
      <c r="B24" s="119">
        <v>8021.05</v>
      </c>
      <c r="C24" s="119">
        <v>950</v>
      </c>
      <c r="D24" s="127">
        <f>SUM(D25+D28)</f>
        <v>0</v>
      </c>
      <c r="E24" s="127">
        <f t="shared" ref="E24:F24" si="6">SUM(E25+E28)</f>
        <v>0</v>
      </c>
      <c r="F24" s="127">
        <f t="shared" si="6"/>
        <v>0</v>
      </c>
    </row>
    <row r="25" spans="1:6" s="2" customFormat="1" ht="26.25" x14ac:dyDescent="0.25">
      <c r="A25" s="114" t="s">
        <v>225</v>
      </c>
      <c r="B25" s="119">
        <v>0</v>
      </c>
      <c r="C25" s="119">
        <v>950</v>
      </c>
      <c r="D25" s="127">
        <f>SUM(D26)</f>
        <v>0</v>
      </c>
      <c r="E25" s="127">
        <f t="shared" ref="E25:F26" si="7">SUM(E26)</f>
        <v>0</v>
      </c>
      <c r="F25" s="127">
        <f t="shared" si="7"/>
        <v>0</v>
      </c>
    </row>
    <row r="26" spans="1:6" s="2" customFormat="1" x14ac:dyDescent="0.25">
      <c r="A26" s="114" t="s">
        <v>226</v>
      </c>
      <c r="B26" s="119">
        <v>0</v>
      </c>
      <c r="C26" s="119">
        <v>950</v>
      </c>
      <c r="D26" s="127">
        <f>SUM(D27)</f>
        <v>0</v>
      </c>
      <c r="E26" s="127">
        <f t="shared" si="7"/>
        <v>0</v>
      </c>
      <c r="F26" s="127">
        <f t="shared" si="7"/>
        <v>0</v>
      </c>
    </row>
    <row r="27" spans="1:6" s="2" customFormat="1" x14ac:dyDescent="0.25">
      <c r="A27" s="114" t="s">
        <v>227</v>
      </c>
      <c r="B27" s="119"/>
      <c r="C27" s="119">
        <v>950</v>
      </c>
      <c r="D27" s="127">
        <v>0</v>
      </c>
      <c r="E27" s="127">
        <v>0</v>
      </c>
      <c r="F27" s="127">
        <v>0</v>
      </c>
    </row>
    <row r="28" spans="1:6" s="2" customFormat="1" ht="26.25" x14ac:dyDescent="0.25">
      <c r="A28" s="114" t="s">
        <v>228</v>
      </c>
      <c r="B28" s="119">
        <v>8021.05</v>
      </c>
      <c r="C28" s="119">
        <v>0</v>
      </c>
      <c r="D28" s="127">
        <f>SUM(D29+D32)</f>
        <v>0</v>
      </c>
      <c r="E28" s="127">
        <f t="shared" ref="E28:F28" si="8">SUM(E29+E32)</f>
        <v>0</v>
      </c>
      <c r="F28" s="127">
        <f t="shared" si="8"/>
        <v>0</v>
      </c>
    </row>
    <row r="29" spans="1:6" s="2" customFormat="1" x14ac:dyDescent="0.25">
      <c r="A29" s="114" t="s">
        <v>229</v>
      </c>
      <c r="B29" s="119">
        <v>4709.59</v>
      </c>
      <c r="C29" s="119">
        <v>0</v>
      </c>
      <c r="D29" s="127">
        <f>SUM(D30:D31)</f>
        <v>0</v>
      </c>
      <c r="E29" s="127">
        <f t="shared" ref="E29:F29" si="9">SUM(E30:E31)</f>
        <v>0</v>
      </c>
      <c r="F29" s="127">
        <f t="shared" si="9"/>
        <v>0</v>
      </c>
    </row>
    <row r="30" spans="1:6" s="2" customFormat="1" x14ac:dyDescent="0.25">
      <c r="A30" s="114" t="s">
        <v>230</v>
      </c>
      <c r="B30" s="119">
        <v>809.59</v>
      </c>
      <c r="C30" s="119"/>
      <c r="D30" s="127">
        <v>0</v>
      </c>
      <c r="E30" s="127">
        <v>0</v>
      </c>
      <c r="F30" s="127">
        <v>0</v>
      </c>
    </row>
    <row r="31" spans="1:6" s="2" customFormat="1" x14ac:dyDescent="0.25">
      <c r="A31" s="114" t="s">
        <v>231</v>
      </c>
      <c r="B31" s="119">
        <v>3900</v>
      </c>
      <c r="C31" s="119"/>
      <c r="D31" s="127">
        <v>0</v>
      </c>
      <c r="E31" s="127">
        <v>0</v>
      </c>
      <c r="F31" s="127">
        <v>0</v>
      </c>
    </row>
    <row r="32" spans="1:6" s="2" customFormat="1" x14ac:dyDescent="0.25">
      <c r="A32" s="114" t="s">
        <v>232</v>
      </c>
      <c r="B32" s="119">
        <v>3311.46</v>
      </c>
      <c r="C32" s="119">
        <v>0</v>
      </c>
      <c r="D32" s="127">
        <f>SUM(D33)</f>
        <v>0</v>
      </c>
      <c r="E32" s="127">
        <f t="shared" ref="E32:F32" si="10">SUM(E33)</f>
        <v>0</v>
      </c>
      <c r="F32" s="127">
        <f t="shared" si="10"/>
        <v>0</v>
      </c>
    </row>
    <row r="33" spans="1:7" s="2" customFormat="1" x14ac:dyDescent="0.25">
      <c r="A33" s="114" t="s">
        <v>233</v>
      </c>
      <c r="B33" s="119">
        <v>3311.46</v>
      </c>
      <c r="C33" s="119"/>
      <c r="D33" s="127">
        <v>0</v>
      </c>
      <c r="E33" s="127">
        <v>0</v>
      </c>
      <c r="F33" s="127">
        <v>0</v>
      </c>
    </row>
    <row r="34" spans="1:7" s="120" customFormat="1" ht="25.5" x14ac:dyDescent="0.25">
      <c r="A34" s="117" t="s">
        <v>241</v>
      </c>
      <c r="B34" s="119">
        <f>SUM(B35)</f>
        <v>959035.42</v>
      </c>
      <c r="C34" s="119">
        <f>SUM(C35+C38)</f>
        <v>835296</v>
      </c>
      <c r="D34" s="119">
        <f>SUM(D35)</f>
        <v>904031</v>
      </c>
      <c r="E34" s="119">
        <f t="shared" ref="E34:F34" si="11">SUM(E35)</f>
        <v>904031</v>
      </c>
      <c r="F34" s="119">
        <f t="shared" si="11"/>
        <v>904031</v>
      </c>
    </row>
    <row r="35" spans="1:7" s="120" customFormat="1" ht="26.25" x14ac:dyDescent="0.25">
      <c r="A35" s="118" t="s">
        <v>242</v>
      </c>
      <c r="B35" s="119">
        <f>SUM(B36+B38)</f>
        <v>959035.42</v>
      </c>
      <c r="C35" s="119">
        <v>795296</v>
      </c>
      <c r="D35" s="128">
        <f>SUM(D36+D38)</f>
        <v>904031</v>
      </c>
      <c r="E35" s="128">
        <f t="shared" ref="E35:F35" si="12">SUM(E36+E38)</f>
        <v>904031</v>
      </c>
      <c r="F35" s="128">
        <f t="shared" si="12"/>
        <v>904031</v>
      </c>
    </row>
    <row r="36" spans="1:7" s="120" customFormat="1" ht="26.25" x14ac:dyDescent="0.25">
      <c r="A36" s="118" t="s">
        <v>243</v>
      </c>
      <c r="B36" s="119">
        <v>910449.17</v>
      </c>
      <c r="C36" s="119">
        <v>795296</v>
      </c>
      <c r="D36" s="128">
        <v>855531</v>
      </c>
      <c r="E36" s="128">
        <v>855531</v>
      </c>
      <c r="F36" s="128">
        <v>855531</v>
      </c>
    </row>
    <row r="37" spans="1:7" s="120" customFormat="1" x14ac:dyDescent="0.25">
      <c r="A37" s="118" t="s">
        <v>244</v>
      </c>
      <c r="B37" s="119">
        <v>910449.17</v>
      </c>
      <c r="C37" s="119">
        <v>795296</v>
      </c>
      <c r="D37" s="128">
        <v>855531</v>
      </c>
      <c r="E37" s="128">
        <v>855531</v>
      </c>
      <c r="F37" s="128">
        <v>855531</v>
      </c>
    </row>
    <row r="38" spans="1:7" s="120" customFormat="1" x14ac:dyDescent="0.25">
      <c r="A38" s="118" t="s">
        <v>245</v>
      </c>
      <c r="B38" s="119">
        <v>48586.25</v>
      </c>
      <c r="C38" s="119">
        <v>40000</v>
      </c>
      <c r="D38" s="119">
        <v>48500</v>
      </c>
      <c r="E38" s="119">
        <v>48500</v>
      </c>
      <c r="F38" s="119">
        <v>48500</v>
      </c>
    </row>
    <row r="39" spans="1:7" s="120" customFormat="1" x14ac:dyDescent="0.25">
      <c r="A39" s="118" t="s">
        <v>246</v>
      </c>
      <c r="B39" s="119">
        <v>48586.25</v>
      </c>
      <c r="C39" s="119">
        <v>40000</v>
      </c>
      <c r="D39" s="119">
        <v>48500</v>
      </c>
      <c r="E39" s="119">
        <v>48500</v>
      </c>
      <c r="F39" s="119">
        <v>48500</v>
      </c>
    </row>
    <row r="40" spans="1:7" s="2" customFormat="1" x14ac:dyDescent="0.25">
      <c r="A40" s="114" t="s">
        <v>234</v>
      </c>
      <c r="B40" s="119">
        <v>61.6</v>
      </c>
      <c r="C40" s="119">
        <v>200</v>
      </c>
      <c r="D40" s="119">
        <v>200</v>
      </c>
      <c r="E40" s="119">
        <v>200</v>
      </c>
      <c r="F40" s="119">
        <v>200</v>
      </c>
    </row>
    <row r="41" spans="1:7" s="2" customFormat="1" x14ac:dyDescent="0.25">
      <c r="A41" s="114" t="s">
        <v>235</v>
      </c>
      <c r="B41" s="119">
        <v>61.6</v>
      </c>
      <c r="C41" s="119">
        <v>200</v>
      </c>
      <c r="D41" s="119">
        <v>200</v>
      </c>
      <c r="E41" s="119">
        <v>200</v>
      </c>
      <c r="F41" s="119">
        <v>200</v>
      </c>
    </row>
    <row r="42" spans="1:7" s="2" customFormat="1" x14ac:dyDescent="0.25">
      <c r="A42" s="114" t="s">
        <v>236</v>
      </c>
      <c r="B42" s="119">
        <v>61.6</v>
      </c>
      <c r="C42" s="119">
        <v>200</v>
      </c>
      <c r="D42" s="119">
        <v>200</v>
      </c>
      <c r="E42" s="119">
        <v>200</v>
      </c>
      <c r="F42" s="119">
        <v>200</v>
      </c>
    </row>
    <row r="43" spans="1:7" s="2" customFormat="1" x14ac:dyDescent="0.25">
      <c r="A43" s="114" t="s">
        <v>237</v>
      </c>
      <c r="B43" s="119">
        <v>61.6</v>
      </c>
      <c r="C43" s="119">
        <v>200</v>
      </c>
      <c r="D43" s="119">
        <v>200</v>
      </c>
      <c r="E43" s="119">
        <v>200</v>
      </c>
      <c r="F43" s="119">
        <v>200</v>
      </c>
    </row>
    <row r="44" spans="1:7" s="2" customFormat="1" x14ac:dyDescent="0.25">
      <c r="A44" s="114" t="s">
        <v>238</v>
      </c>
      <c r="B44" s="119">
        <v>61.6</v>
      </c>
      <c r="C44" s="119">
        <v>200</v>
      </c>
      <c r="D44" s="119">
        <v>200</v>
      </c>
      <c r="E44" s="119">
        <v>200</v>
      </c>
      <c r="F44" s="119">
        <v>200</v>
      </c>
    </row>
    <row r="45" spans="1:7" s="2" customFormat="1" x14ac:dyDescent="0.25">
      <c r="A45" s="115" t="s">
        <v>239</v>
      </c>
      <c r="B45" s="121">
        <f>SUM(B8+B40)</f>
        <v>3011263.5100000002</v>
      </c>
      <c r="C45" s="121">
        <f>SUM(C8+C40)</f>
        <v>3045996</v>
      </c>
      <c r="D45" s="121">
        <f>SUM(D8+D40)</f>
        <v>3243041</v>
      </c>
      <c r="E45" s="121">
        <f t="shared" ref="E45:F45" si="13">SUM(E8+E40)</f>
        <v>3243041</v>
      </c>
      <c r="F45" s="121">
        <f t="shared" si="13"/>
        <v>3243041</v>
      </c>
    </row>
    <row r="46" spans="1:7" s="2" customFormat="1" x14ac:dyDescent="0.25">
      <c r="A46" s="136" t="s">
        <v>181</v>
      </c>
      <c r="B46" s="138">
        <v>3123857.56</v>
      </c>
      <c r="C46" s="138">
        <v>2965796</v>
      </c>
      <c r="D46" s="142">
        <v>3154341</v>
      </c>
      <c r="E46" s="143">
        <v>3154341</v>
      </c>
      <c r="F46" s="143">
        <v>3154341</v>
      </c>
      <c r="G46" s="124"/>
    </row>
    <row r="47" spans="1:7" s="2" customFormat="1" x14ac:dyDescent="0.25">
      <c r="A47" s="136" t="s">
        <v>51</v>
      </c>
      <c r="B47" s="138">
        <v>2386913.96</v>
      </c>
      <c r="C47" s="138">
        <v>2349800</v>
      </c>
      <c r="D47" s="142">
        <v>2556236</v>
      </c>
      <c r="E47" s="143">
        <v>2556236</v>
      </c>
      <c r="F47" s="143">
        <v>2556236</v>
      </c>
      <c r="G47" s="124"/>
    </row>
    <row r="48" spans="1:7" s="2" customFormat="1" x14ac:dyDescent="0.25">
      <c r="A48" s="136" t="s">
        <v>117</v>
      </c>
      <c r="B48" s="138">
        <v>1971256.78</v>
      </c>
      <c r="C48" s="138">
        <v>1917914</v>
      </c>
      <c r="D48" s="142">
        <v>2114050</v>
      </c>
      <c r="E48" s="143">
        <v>2114050</v>
      </c>
      <c r="F48" s="143">
        <v>2114050</v>
      </c>
      <c r="G48" s="124"/>
    </row>
    <row r="49" spans="1:7" s="2" customFormat="1" x14ac:dyDescent="0.25">
      <c r="A49" s="136" t="s">
        <v>52</v>
      </c>
      <c r="B49" s="138">
        <v>1971256.78</v>
      </c>
      <c r="C49" s="138">
        <v>1917914</v>
      </c>
      <c r="D49" s="142">
        <v>2114050</v>
      </c>
      <c r="E49" s="143">
        <v>2114050</v>
      </c>
      <c r="F49" s="143">
        <v>2114050</v>
      </c>
      <c r="G49" s="124"/>
    </row>
    <row r="50" spans="1:7" s="2" customFormat="1" x14ac:dyDescent="0.25">
      <c r="A50" s="136" t="s">
        <v>118</v>
      </c>
      <c r="B50" s="138">
        <v>1971256.78</v>
      </c>
      <c r="C50" s="138">
        <v>1917914</v>
      </c>
      <c r="D50" s="142">
        <v>2114050</v>
      </c>
      <c r="E50" s="143">
        <v>2114050</v>
      </c>
      <c r="F50" s="143">
        <v>2114050</v>
      </c>
      <c r="G50" s="124"/>
    </row>
    <row r="51" spans="1:7" s="2" customFormat="1" x14ac:dyDescent="0.25">
      <c r="A51" s="136" t="s">
        <v>119</v>
      </c>
      <c r="B51" s="138">
        <v>90400.03</v>
      </c>
      <c r="C51" s="138">
        <v>107200</v>
      </c>
      <c r="D51" s="142">
        <v>107200</v>
      </c>
      <c r="E51" s="143">
        <v>107200</v>
      </c>
      <c r="F51" s="143">
        <v>107200</v>
      </c>
      <c r="G51" s="124"/>
    </row>
    <row r="52" spans="1:7" s="2" customFormat="1" x14ac:dyDescent="0.25">
      <c r="A52" s="136" t="s">
        <v>53</v>
      </c>
      <c r="B52" s="138">
        <v>90400.03</v>
      </c>
      <c r="C52" s="138">
        <v>107200</v>
      </c>
      <c r="D52" s="142">
        <v>107200</v>
      </c>
      <c r="E52" s="143">
        <v>107200</v>
      </c>
      <c r="F52" s="143">
        <v>107200</v>
      </c>
      <c r="G52" s="124"/>
    </row>
    <row r="53" spans="1:7" s="2" customFormat="1" x14ac:dyDescent="0.25">
      <c r="A53" s="136" t="s">
        <v>120</v>
      </c>
      <c r="B53" s="138">
        <v>47221.39</v>
      </c>
      <c r="C53" s="138">
        <v>48400</v>
      </c>
      <c r="D53" s="142">
        <v>48400</v>
      </c>
      <c r="E53" s="143">
        <v>48400</v>
      </c>
      <c r="F53" s="143">
        <v>48400</v>
      </c>
      <c r="G53" s="124"/>
    </row>
    <row r="54" spans="1:7" s="2" customFormat="1" x14ac:dyDescent="0.25">
      <c r="A54" s="136" t="s">
        <v>121</v>
      </c>
      <c r="B54" s="138">
        <v>6420.72</v>
      </c>
      <c r="C54" s="138">
        <v>8200</v>
      </c>
      <c r="D54" s="142">
        <v>8200</v>
      </c>
      <c r="E54" s="143">
        <v>8200</v>
      </c>
      <c r="F54" s="143">
        <v>8200</v>
      </c>
      <c r="G54" s="124"/>
    </row>
    <row r="55" spans="1:7" s="2" customFormat="1" x14ac:dyDescent="0.25">
      <c r="A55" s="136" t="s">
        <v>122</v>
      </c>
      <c r="B55" s="138">
        <v>3209.28</v>
      </c>
      <c r="C55" s="138">
        <v>10000</v>
      </c>
      <c r="D55" s="142">
        <v>10000</v>
      </c>
      <c r="E55" s="143">
        <v>10000</v>
      </c>
      <c r="F55" s="143">
        <v>10000</v>
      </c>
      <c r="G55" s="124"/>
    </row>
    <row r="56" spans="1:7" x14ac:dyDescent="0.25">
      <c r="A56" s="136" t="s">
        <v>123</v>
      </c>
      <c r="B56" s="138">
        <v>2648.64</v>
      </c>
      <c r="C56" s="138">
        <v>5000</v>
      </c>
      <c r="D56" s="140">
        <v>5000</v>
      </c>
      <c r="E56" s="141">
        <v>5000</v>
      </c>
      <c r="F56" s="141">
        <v>5000</v>
      </c>
      <c r="G56" s="125"/>
    </row>
    <row r="57" spans="1:7" x14ac:dyDescent="0.25">
      <c r="A57" s="136" t="s">
        <v>124</v>
      </c>
      <c r="B57" s="138">
        <v>30900</v>
      </c>
      <c r="C57" s="138">
        <v>35600</v>
      </c>
      <c r="D57" s="140">
        <v>35600</v>
      </c>
      <c r="E57" s="141">
        <v>35600</v>
      </c>
      <c r="F57" s="141">
        <v>35600</v>
      </c>
      <c r="G57" s="125"/>
    </row>
    <row r="58" spans="1:7" x14ac:dyDescent="0.25">
      <c r="A58" s="136" t="s">
        <v>125</v>
      </c>
      <c r="B58" s="138">
        <v>325257.15000000002</v>
      </c>
      <c r="C58" s="138">
        <v>324686</v>
      </c>
      <c r="D58" s="140">
        <v>334986</v>
      </c>
      <c r="E58" s="141">
        <v>334986</v>
      </c>
      <c r="F58" s="141">
        <v>334986</v>
      </c>
      <c r="G58" s="125"/>
    </row>
    <row r="59" spans="1:7" x14ac:dyDescent="0.25">
      <c r="A59" s="136" t="s">
        <v>54</v>
      </c>
      <c r="B59" s="138">
        <v>325257.15000000002</v>
      </c>
      <c r="C59" s="138">
        <v>324686</v>
      </c>
      <c r="D59" s="140">
        <v>334986</v>
      </c>
      <c r="E59" s="141">
        <v>334986</v>
      </c>
      <c r="F59" s="141">
        <v>334986</v>
      </c>
      <c r="G59" s="125"/>
    </row>
    <row r="60" spans="1:7" x14ac:dyDescent="0.25">
      <c r="A60" s="136" t="s">
        <v>126</v>
      </c>
      <c r="B60" s="138">
        <v>325257.15000000002</v>
      </c>
      <c r="C60" s="138">
        <v>324686</v>
      </c>
      <c r="D60" s="140">
        <v>334986</v>
      </c>
      <c r="E60" s="141">
        <v>334986</v>
      </c>
      <c r="F60" s="141">
        <v>334986</v>
      </c>
      <c r="G60" s="125"/>
    </row>
    <row r="61" spans="1:7" x14ac:dyDescent="0.25">
      <c r="A61" s="136" t="s">
        <v>27</v>
      </c>
      <c r="B61" s="138">
        <v>692294.95</v>
      </c>
      <c r="C61" s="138">
        <v>601696</v>
      </c>
      <c r="D61" s="140">
        <v>583805</v>
      </c>
      <c r="E61" s="141">
        <v>583805</v>
      </c>
      <c r="F61" s="141">
        <v>583805</v>
      </c>
      <c r="G61" s="125"/>
    </row>
    <row r="62" spans="1:7" x14ac:dyDescent="0.25">
      <c r="A62" s="136" t="s">
        <v>69</v>
      </c>
      <c r="B62" s="138">
        <v>60965.47</v>
      </c>
      <c r="C62" s="138">
        <v>53845</v>
      </c>
      <c r="D62" s="140">
        <v>81165</v>
      </c>
      <c r="E62" s="141">
        <v>81165</v>
      </c>
      <c r="F62" s="141">
        <v>81165</v>
      </c>
      <c r="G62" s="125"/>
    </row>
    <row r="63" spans="1:7" x14ac:dyDescent="0.25">
      <c r="A63" s="136" t="s">
        <v>28</v>
      </c>
      <c r="B63" s="138">
        <v>10628.46</v>
      </c>
      <c r="C63" s="138">
        <v>15000</v>
      </c>
      <c r="D63" s="140">
        <v>16700</v>
      </c>
      <c r="E63" s="141">
        <v>16700</v>
      </c>
      <c r="F63" s="141">
        <v>16700</v>
      </c>
      <c r="G63" s="125"/>
    </row>
    <row r="64" spans="1:7" x14ac:dyDescent="0.25">
      <c r="A64" s="136" t="s">
        <v>70</v>
      </c>
      <c r="B64" s="138">
        <v>7466.45</v>
      </c>
      <c r="C64" s="138">
        <v>10450</v>
      </c>
      <c r="D64" s="140">
        <v>9950</v>
      </c>
      <c r="E64" s="141">
        <v>9950</v>
      </c>
      <c r="F64" s="141">
        <v>9950</v>
      </c>
      <c r="G64" s="125"/>
    </row>
    <row r="65" spans="1:7" x14ac:dyDescent="0.25">
      <c r="A65" s="136" t="s">
        <v>71</v>
      </c>
      <c r="B65" s="138">
        <v>1048.5999999999999</v>
      </c>
      <c r="C65" s="138">
        <v>1700</v>
      </c>
      <c r="D65" s="140">
        <v>2700</v>
      </c>
      <c r="E65" s="141">
        <v>2700</v>
      </c>
      <c r="F65" s="141">
        <v>2700</v>
      </c>
      <c r="G65" s="125"/>
    </row>
    <row r="66" spans="1:7" x14ac:dyDescent="0.25">
      <c r="A66" s="136" t="s">
        <v>72</v>
      </c>
      <c r="B66" s="138">
        <v>2113.41</v>
      </c>
      <c r="C66" s="138">
        <v>2850</v>
      </c>
      <c r="D66" s="140">
        <v>4050</v>
      </c>
      <c r="E66" s="141">
        <v>4050</v>
      </c>
      <c r="F66" s="141">
        <v>4050</v>
      </c>
      <c r="G66" s="125"/>
    </row>
    <row r="67" spans="1:7" x14ac:dyDescent="0.25">
      <c r="A67" s="136" t="s">
        <v>55</v>
      </c>
      <c r="B67" s="138">
        <v>42285.03</v>
      </c>
      <c r="C67" s="138">
        <v>37000</v>
      </c>
      <c r="D67" s="140">
        <v>61915</v>
      </c>
      <c r="E67" s="141">
        <v>61915</v>
      </c>
      <c r="F67" s="141">
        <v>61915</v>
      </c>
      <c r="G67" s="125"/>
    </row>
    <row r="68" spans="1:7" x14ac:dyDescent="0.25">
      <c r="A68" s="136" t="s">
        <v>127</v>
      </c>
      <c r="B68" s="138">
        <v>42285.03</v>
      </c>
      <c r="C68" s="138">
        <v>37000</v>
      </c>
      <c r="D68" s="140">
        <v>61915</v>
      </c>
      <c r="E68" s="141">
        <v>61915</v>
      </c>
      <c r="F68" s="141">
        <v>61915</v>
      </c>
      <c r="G68" s="125"/>
    </row>
    <row r="69" spans="1:7" x14ac:dyDescent="0.25">
      <c r="A69" s="136" t="s">
        <v>29</v>
      </c>
      <c r="B69" s="138">
        <v>7700.98</v>
      </c>
      <c r="C69" s="138">
        <v>1545</v>
      </c>
      <c r="D69" s="140">
        <v>2250</v>
      </c>
      <c r="E69" s="141">
        <v>2250</v>
      </c>
      <c r="F69" s="141">
        <v>2250</v>
      </c>
      <c r="G69" s="125"/>
    </row>
    <row r="70" spans="1:7" x14ac:dyDescent="0.25">
      <c r="A70" s="136" t="s">
        <v>73</v>
      </c>
      <c r="B70" s="138">
        <v>6721.54</v>
      </c>
      <c r="C70" s="138">
        <v>1045</v>
      </c>
      <c r="D70" s="140">
        <v>750</v>
      </c>
      <c r="E70" s="141">
        <v>750</v>
      </c>
      <c r="F70" s="141">
        <v>750</v>
      </c>
      <c r="G70" s="125"/>
    </row>
    <row r="71" spans="1:7" x14ac:dyDescent="0.25">
      <c r="A71" s="136" t="s">
        <v>74</v>
      </c>
      <c r="B71" s="138">
        <v>979.44</v>
      </c>
      <c r="C71" s="138">
        <v>500</v>
      </c>
      <c r="D71" s="140">
        <v>1500</v>
      </c>
      <c r="E71" s="141">
        <v>1500</v>
      </c>
      <c r="F71" s="141">
        <v>1500</v>
      </c>
      <c r="G71" s="125"/>
    </row>
    <row r="72" spans="1:7" x14ac:dyDescent="0.25">
      <c r="A72" s="136" t="s">
        <v>65</v>
      </c>
      <c r="B72" s="138">
        <v>351</v>
      </c>
      <c r="C72" s="138">
        <v>300</v>
      </c>
      <c r="D72" s="140">
        <v>300</v>
      </c>
      <c r="E72" s="141">
        <v>300</v>
      </c>
      <c r="F72" s="141">
        <v>300</v>
      </c>
      <c r="G72" s="125"/>
    </row>
    <row r="73" spans="1:7" x14ac:dyDescent="0.25">
      <c r="A73" s="136" t="s">
        <v>144</v>
      </c>
      <c r="B73" s="138">
        <v>351</v>
      </c>
      <c r="C73" s="138">
        <v>300</v>
      </c>
      <c r="D73" s="140">
        <v>300</v>
      </c>
      <c r="E73" s="141">
        <v>300</v>
      </c>
      <c r="F73" s="141">
        <v>300</v>
      </c>
      <c r="G73" s="125"/>
    </row>
    <row r="74" spans="1:7" x14ac:dyDescent="0.25">
      <c r="A74" s="136" t="s">
        <v>75</v>
      </c>
      <c r="B74" s="138">
        <v>229329.91</v>
      </c>
      <c r="C74" s="138">
        <v>349960</v>
      </c>
      <c r="D74" s="140">
        <v>357560</v>
      </c>
      <c r="E74" s="141">
        <v>357560</v>
      </c>
      <c r="F74" s="141">
        <v>357560</v>
      </c>
      <c r="G74" s="125"/>
    </row>
    <row r="75" spans="1:7" x14ac:dyDescent="0.25">
      <c r="A75" s="136" t="s">
        <v>30</v>
      </c>
      <c r="B75" s="138">
        <v>35302.410000000003</v>
      </c>
      <c r="C75" s="138">
        <v>20600</v>
      </c>
      <c r="D75" s="140">
        <v>22900</v>
      </c>
      <c r="E75" s="141">
        <v>22900</v>
      </c>
      <c r="F75" s="141">
        <v>22900</v>
      </c>
      <c r="G75" s="125"/>
    </row>
    <row r="76" spans="1:7" x14ac:dyDescent="0.25">
      <c r="A76" s="136" t="s">
        <v>76</v>
      </c>
      <c r="B76" s="138">
        <v>14502.69</v>
      </c>
      <c r="C76" s="138">
        <v>9000</v>
      </c>
      <c r="D76" s="140">
        <v>6500</v>
      </c>
      <c r="E76" s="141">
        <v>6500</v>
      </c>
      <c r="F76" s="141">
        <v>6500</v>
      </c>
      <c r="G76" s="125"/>
    </row>
    <row r="77" spans="1:7" x14ac:dyDescent="0.25">
      <c r="A77" s="136" t="s">
        <v>77</v>
      </c>
      <c r="B77" s="138">
        <v>3365.89</v>
      </c>
      <c r="C77" s="138">
        <v>1650</v>
      </c>
      <c r="D77" s="140">
        <v>2500</v>
      </c>
      <c r="E77" s="141">
        <v>2500</v>
      </c>
      <c r="F77" s="141">
        <v>2500</v>
      </c>
      <c r="G77" s="125"/>
    </row>
    <row r="78" spans="1:7" x14ac:dyDescent="0.25">
      <c r="A78" s="136" t="s">
        <v>78</v>
      </c>
      <c r="B78" s="138">
        <v>5158.79</v>
      </c>
      <c r="C78" s="138">
        <v>3200</v>
      </c>
      <c r="D78" s="140">
        <v>4400</v>
      </c>
      <c r="E78" s="141">
        <v>4400</v>
      </c>
      <c r="F78" s="141">
        <v>4400</v>
      </c>
      <c r="G78" s="125"/>
    </row>
    <row r="79" spans="1:7" x14ac:dyDescent="0.25">
      <c r="A79" s="136" t="s">
        <v>79</v>
      </c>
      <c r="B79" s="138">
        <v>6162.42</v>
      </c>
      <c r="C79" s="138">
        <v>5000</v>
      </c>
      <c r="D79" s="140">
        <v>5500</v>
      </c>
      <c r="E79" s="141">
        <v>5500</v>
      </c>
      <c r="F79" s="141">
        <v>5500</v>
      </c>
      <c r="G79" s="125"/>
    </row>
    <row r="80" spans="1:7" x14ac:dyDescent="0.25">
      <c r="A80" s="136" t="s">
        <v>80</v>
      </c>
      <c r="B80" s="138">
        <v>6112.62</v>
      </c>
      <c r="C80" s="138">
        <v>1750</v>
      </c>
      <c r="D80" s="140">
        <v>4000</v>
      </c>
      <c r="E80" s="141">
        <v>4000</v>
      </c>
      <c r="F80" s="141">
        <v>4000</v>
      </c>
      <c r="G80" s="125"/>
    </row>
    <row r="81" spans="1:7" x14ac:dyDescent="0.25">
      <c r="A81" s="136" t="s">
        <v>31</v>
      </c>
      <c r="B81" s="138">
        <v>150259.56</v>
      </c>
      <c r="C81" s="138">
        <v>280510</v>
      </c>
      <c r="D81" s="140">
        <v>280700</v>
      </c>
      <c r="E81" s="141">
        <v>280700</v>
      </c>
      <c r="F81" s="141">
        <v>280700</v>
      </c>
      <c r="G81" s="125"/>
    </row>
    <row r="82" spans="1:7" x14ac:dyDescent="0.25">
      <c r="A82" s="136" t="s">
        <v>145</v>
      </c>
      <c r="B82" s="138">
        <v>149874.75</v>
      </c>
      <c r="C82" s="138">
        <v>280310</v>
      </c>
      <c r="D82" s="140">
        <v>280500</v>
      </c>
      <c r="E82" s="141">
        <v>280500</v>
      </c>
      <c r="F82" s="141">
        <v>280500</v>
      </c>
      <c r="G82" s="125"/>
    </row>
    <row r="83" spans="1:7" x14ac:dyDescent="0.25">
      <c r="A83" s="136" t="s">
        <v>81</v>
      </c>
      <c r="B83" s="138">
        <v>384.81</v>
      </c>
      <c r="C83" s="138">
        <v>200</v>
      </c>
      <c r="D83" s="140">
        <v>200</v>
      </c>
      <c r="E83" s="141">
        <v>200</v>
      </c>
      <c r="F83" s="141">
        <v>200</v>
      </c>
      <c r="G83" s="125"/>
    </row>
    <row r="84" spans="1:7" x14ac:dyDescent="0.25">
      <c r="A84" s="136" t="s">
        <v>32</v>
      </c>
      <c r="B84" s="138">
        <v>28424.41</v>
      </c>
      <c r="C84" s="138">
        <v>36500</v>
      </c>
      <c r="D84" s="140">
        <v>40050</v>
      </c>
      <c r="E84" s="141">
        <v>40050</v>
      </c>
      <c r="F84" s="141">
        <v>40050</v>
      </c>
      <c r="G84" s="125"/>
    </row>
    <row r="85" spans="1:7" x14ac:dyDescent="0.25">
      <c r="A85" s="136" t="s">
        <v>129</v>
      </c>
      <c r="B85" s="138">
        <v>15304.01</v>
      </c>
      <c r="C85" s="138">
        <v>13700</v>
      </c>
      <c r="D85" s="140">
        <v>18000</v>
      </c>
      <c r="E85" s="141">
        <v>18000</v>
      </c>
      <c r="F85" s="141">
        <v>18000</v>
      </c>
      <c r="G85" s="125"/>
    </row>
    <row r="86" spans="1:7" x14ac:dyDescent="0.25">
      <c r="A86" s="136" t="s">
        <v>82</v>
      </c>
      <c r="B86" s="138">
        <v>44</v>
      </c>
      <c r="C86" s="138">
        <v>50</v>
      </c>
      <c r="D86" s="140">
        <v>50</v>
      </c>
      <c r="E86" s="141">
        <v>50</v>
      </c>
      <c r="F86" s="141">
        <v>50</v>
      </c>
      <c r="G86" s="125"/>
    </row>
    <row r="87" spans="1:7" x14ac:dyDescent="0.25">
      <c r="A87" s="136" t="s">
        <v>130</v>
      </c>
      <c r="B87" s="138">
        <v>13076.4</v>
      </c>
      <c r="C87" s="138">
        <v>22750</v>
      </c>
      <c r="D87" s="140">
        <v>22000</v>
      </c>
      <c r="E87" s="141">
        <v>22000</v>
      </c>
      <c r="F87" s="141">
        <v>22000</v>
      </c>
      <c r="G87" s="125"/>
    </row>
    <row r="88" spans="1:7" s="2" customFormat="1" x14ac:dyDescent="0.25">
      <c r="A88" s="136" t="s">
        <v>33</v>
      </c>
      <c r="B88" s="138">
        <v>8976.52</v>
      </c>
      <c r="C88" s="138">
        <v>8500</v>
      </c>
      <c r="D88" s="140">
        <v>10010</v>
      </c>
      <c r="E88" s="141">
        <v>10010</v>
      </c>
      <c r="F88" s="141">
        <v>10010</v>
      </c>
      <c r="G88" s="124"/>
    </row>
    <row r="89" spans="1:7" ht="26.25" x14ac:dyDescent="0.25">
      <c r="A89" s="136" t="s">
        <v>83</v>
      </c>
      <c r="B89" s="138">
        <v>5530.54</v>
      </c>
      <c r="C89" s="138">
        <v>6500</v>
      </c>
      <c r="D89" s="140">
        <v>8010</v>
      </c>
      <c r="E89" s="141">
        <v>8010</v>
      </c>
      <c r="F89" s="141">
        <v>8010</v>
      </c>
      <c r="G89" s="125"/>
    </row>
    <row r="90" spans="1:7" ht="26.25" x14ac:dyDescent="0.25">
      <c r="A90" s="136" t="s">
        <v>84</v>
      </c>
      <c r="B90" s="138">
        <v>3445.98</v>
      </c>
      <c r="C90" s="138">
        <v>2000</v>
      </c>
      <c r="D90" s="140">
        <v>2000</v>
      </c>
      <c r="E90" s="141">
        <v>2000</v>
      </c>
      <c r="F90" s="141">
        <v>2000</v>
      </c>
      <c r="G90" s="125"/>
    </row>
    <row r="91" spans="1:7" x14ac:dyDescent="0.25">
      <c r="A91" s="136" t="s">
        <v>34</v>
      </c>
      <c r="B91" s="138">
        <v>4801.76</v>
      </c>
      <c r="C91" s="138">
        <v>2200</v>
      </c>
      <c r="D91" s="140">
        <v>2000</v>
      </c>
      <c r="E91" s="141">
        <v>2000</v>
      </c>
      <c r="F91" s="141">
        <v>2000</v>
      </c>
      <c r="G91" s="125"/>
    </row>
    <row r="92" spans="1:7" x14ac:dyDescent="0.25">
      <c r="A92" s="136" t="s">
        <v>85</v>
      </c>
      <c r="B92" s="138">
        <v>4801.76</v>
      </c>
      <c r="C92" s="138">
        <v>2200</v>
      </c>
      <c r="D92" s="140">
        <v>2000</v>
      </c>
      <c r="E92" s="141">
        <v>2000</v>
      </c>
      <c r="F92" s="141">
        <v>2000</v>
      </c>
      <c r="G92" s="125"/>
    </row>
    <row r="93" spans="1:7" x14ac:dyDescent="0.25">
      <c r="A93" s="136" t="s">
        <v>35</v>
      </c>
      <c r="B93" s="138">
        <v>1565.25</v>
      </c>
      <c r="C93" s="138">
        <v>1650</v>
      </c>
      <c r="D93" s="140">
        <v>1900</v>
      </c>
      <c r="E93" s="141">
        <v>1900</v>
      </c>
      <c r="F93" s="141">
        <v>1900</v>
      </c>
      <c r="G93" s="125"/>
    </row>
    <row r="94" spans="1:7" x14ac:dyDescent="0.25">
      <c r="A94" s="136" t="s">
        <v>86</v>
      </c>
      <c r="B94" s="138">
        <v>1565.25</v>
      </c>
      <c r="C94" s="138">
        <v>1650</v>
      </c>
      <c r="D94" s="140">
        <v>1900</v>
      </c>
      <c r="E94" s="141">
        <v>1900</v>
      </c>
      <c r="F94" s="141">
        <v>1900</v>
      </c>
      <c r="G94" s="125"/>
    </row>
    <row r="95" spans="1:7" x14ac:dyDescent="0.25">
      <c r="A95" s="136" t="s">
        <v>87</v>
      </c>
      <c r="B95" s="138">
        <v>386408.81</v>
      </c>
      <c r="C95" s="138">
        <v>181421</v>
      </c>
      <c r="D95" s="140">
        <v>127810</v>
      </c>
      <c r="E95" s="141">
        <v>127810</v>
      </c>
      <c r="F95" s="141">
        <v>127810</v>
      </c>
      <c r="G95" s="125"/>
    </row>
    <row r="96" spans="1:7" x14ac:dyDescent="0.25">
      <c r="A96" s="136" t="s">
        <v>36</v>
      </c>
      <c r="B96" s="138">
        <v>4979.9799999999996</v>
      </c>
      <c r="C96" s="138">
        <v>5250</v>
      </c>
      <c r="D96" s="140">
        <v>5300</v>
      </c>
      <c r="E96" s="141">
        <v>5300</v>
      </c>
      <c r="F96" s="141">
        <v>5300</v>
      </c>
      <c r="G96" s="125"/>
    </row>
    <row r="97" spans="1:7" x14ac:dyDescent="0.25">
      <c r="A97" s="136" t="s">
        <v>88</v>
      </c>
      <c r="B97" s="138">
        <v>4115.74</v>
      </c>
      <c r="C97" s="138">
        <v>4000</v>
      </c>
      <c r="D97" s="140">
        <v>4200</v>
      </c>
      <c r="E97" s="141">
        <v>4200</v>
      </c>
      <c r="F97" s="141">
        <v>4200</v>
      </c>
      <c r="G97" s="125"/>
    </row>
    <row r="98" spans="1:7" x14ac:dyDescent="0.25">
      <c r="A98" s="136" t="s">
        <v>89</v>
      </c>
      <c r="B98" s="138">
        <v>864.24</v>
      </c>
      <c r="C98" s="138">
        <v>750</v>
      </c>
      <c r="D98" s="140">
        <v>1100</v>
      </c>
      <c r="E98" s="141">
        <v>1100</v>
      </c>
      <c r="F98" s="141">
        <v>1100</v>
      </c>
      <c r="G98" s="125"/>
    </row>
    <row r="99" spans="1:7" x14ac:dyDescent="0.25">
      <c r="A99" s="136" t="s">
        <v>148</v>
      </c>
      <c r="B99" s="138"/>
      <c r="C99" s="138">
        <v>500</v>
      </c>
      <c r="D99" s="140">
        <v>0</v>
      </c>
      <c r="E99" s="141">
        <v>0</v>
      </c>
      <c r="F99" s="141">
        <v>0</v>
      </c>
      <c r="G99" s="125"/>
    </row>
    <row r="100" spans="1:7" x14ac:dyDescent="0.25">
      <c r="A100" s="136" t="s">
        <v>37</v>
      </c>
      <c r="B100" s="138">
        <v>310236.02</v>
      </c>
      <c r="C100" s="138">
        <v>102136</v>
      </c>
      <c r="D100" s="140">
        <v>44400</v>
      </c>
      <c r="E100" s="141">
        <v>44400</v>
      </c>
      <c r="F100" s="141">
        <v>44400</v>
      </c>
      <c r="G100" s="125"/>
    </row>
    <row r="101" spans="1:7" ht="26.25" x14ac:dyDescent="0.25">
      <c r="A101" s="136" t="s">
        <v>90</v>
      </c>
      <c r="B101" s="138">
        <v>284433.53000000003</v>
      </c>
      <c r="C101" s="138">
        <v>71376</v>
      </c>
      <c r="D101" s="140">
        <v>6500</v>
      </c>
      <c r="E101" s="141">
        <v>6500</v>
      </c>
      <c r="F101" s="141">
        <v>6500</v>
      </c>
      <c r="G101" s="125"/>
    </row>
    <row r="102" spans="1:7" x14ac:dyDescent="0.25">
      <c r="A102" s="136" t="s">
        <v>91</v>
      </c>
      <c r="B102" s="138">
        <v>25427.49</v>
      </c>
      <c r="C102" s="138">
        <v>30260</v>
      </c>
      <c r="D102" s="140">
        <v>37400</v>
      </c>
      <c r="E102" s="141">
        <v>37400</v>
      </c>
      <c r="F102" s="141">
        <v>37400</v>
      </c>
      <c r="G102" s="125"/>
    </row>
    <row r="103" spans="1:7" x14ac:dyDescent="0.25">
      <c r="A103" s="136" t="s">
        <v>92</v>
      </c>
      <c r="B103" s="138">
        <v>375</v>
      </c>
      <c r="C103" s="138">
        <v>500</v>
      </c>
      <c r="D103" s="140">
        <v>500</v>
      </c>
      <c r="E103" s="141">
        <v>500</v>
      </c>
      <c r="F103" s="141">
        <v>500</v>
      </c>
      <c r="G103" s="125"/>
    </row>
    <row r="104" spans="1:7" x14ac:dyDescent="0.25">
      <c r="A104" s="136" t="s">
        <v>38</v>
      </c>
      <c r="B104" s="138">
        <v>497.7</v>
      </c>
      <c r="C104" s="138">
        <v>300</v>
      </c>
      <c r="D104" s="140">
        <v>0</v>
      </c>
      <c r="E104" s="141">
        <v>0</v>
      </c>
      <c r="F104" s="141">
        <v>0</v>
      </c>
      <c r="G104" s="125"/>
    </row>
    <row r="105" spans="1:7" x14ac:dyDescent="0.25">
      <c r="A105" s="136" t="s">
        <v>93</v>
      </c>
      <c r="B105" s="138">
        <v>497.7</v>
      </c>
      <c r="C105" s="138">
        <v>300</v>
      </c>
      <c r="D105" s="140">
        <v>0</v>
      </c>
      <c r="E105" s="141">
        <v>0</v>
      </c>
      <c r="F105" s="141">
        <v>0</v>
      </c>
      <c r="G105" s="125"/>
    </row>
    <row r="106" spans="1:7" x14ac:dyDescent="0.25">
      <c r="A106" s="136" t="s">
        <v>39</v>
      </c>
      <c r="B106" s="138">
        <v>22158.28</v>
      </c>
      <c r="C106" s="138">
        <v>22030</v>
      </c>
      <c r="D106" s="140">
        <v>21910</v>
      </c>
      <c r="E106" s="141">
        <v>21910</v>
      </c>
      <c r="F106" s="141">
        <v>21910</v>
      </c>
      <c r="G106" s="125"/>
    </row>
    <row r="107" spans="1:7" x14ac:dyDescent="0.25">
      <c r="A107" s="136" t="s">
        <v>94</v>
      </c>
      <c r="B107" s="138">
        <v>3528</v>
      </c>
      <c r="C107" s="138">
        <v>4000</v>
      </c>
      <c r="D107" s="140">
        <v>3600</v>
      </c>
      <c r="E107" s="141">
        <v>3600</v>
      </c>
      <c r="F107" s="141">
        <v>3600</v>
      </c>
      <c r="G107" s="125"/>
    </row>
    <row r="108" spans="1:7" x14ac:dyDescent="0.25">
      <c r="A108" s="136" t="s">
        <v>95</v>
      </c>
      <c r="B108" s="138">
        <v>5677.52</v>
      </c>
      <c r="C108" s="138">
        <v>5800</v>
      </c>
      <c r="D108" s="140">
        <v>5700</v>
      </c>
      <c r="E108" s="141">
        <v>5700</v>
      </c>
      <c r="F108" s="141">
        <v>5700</v>
      </c>
      <c r="G108" s="125"/>
    </row>
    <row r="109" spans="1:7" x14ac:dyDescent="0.25">
      <c r="A109" s="136" t="s">
        <v>96</v>
      </c>
      <c r="B109" s="138">
        <v>1497.5</v>
      </c>
      <c r="C109" s="138">
        <v>1500</v>
      </c>
      <c r="D109" s="140">
        <v>1880</v>
      </c>
      <c r="E109" s="141">
        <v>1880</v>
      </c>
      <c r="F109" s="141">
        <v>1880</v>
      </c>
      <c r="G109" s="125"/>
    </row>
    <row r="110" spans="1:7" x14ac:dyDescent="0.25">
      <c r="A110" s="136" t="s">
        <v>97</v>
      </c>
      <c r="B110" s="138">
        <v>4729.63</v>
      </c>
      <c r="C110" s="138">
        <v>4000</v>
      </c>
      <c r="D110" s="140">
        <v>4000</v>
      </c>
      <c r="E110" s="141">
        <v>4000</v>
      </c>
      <c r="F110" s="141">
        <v>4000</v>
      </c>
      <c r="G110" s="125"/>
    </row>
    <row r="111" spans="1:7" x14ac:dyDescent="0.25">
      <c r="A111" s="136" t="s">
        <v>98</v>
      </c>
      <c r="B111" s="138">
        <v>6725.63</v>
      </c>
      <c r="C111" s="138">
        <v>6730</v>
      </c>
      <c r="D111" s="140">
        <v>6730</v>
      </c>
      <c r="E111" s="141">
        <v>6730</v>
      </c>
      <c r="F111" s="141">
        <v>6730</v>
      </c>
      <c r="G111" s="125"/>
    </row>
    <row r="112" spans="1:7" x14ac:dyDescent="0.25">
      <c r="A112" s="136" t="s">
        <v>68</v>
      </c>
      <c r="B112" s="138">
        <v>1162.5</v>
      </c>
      <c r="C112" s="138">
        <v>1000</v>
      </c>
      <c r="D112" s="140">
        <v>1100</v>
      </c>
      <c r="E112" s="141">
        <v>1100</v>
      </c>
      <c r="F112" s="141">
        <v>1100</v>
      </c>
      <c r="G112" s="125"/>
    </row>
    <row r="113" spans="1:7" x14ac:dyDescent="0.25">
      <c r="A113" s="136" t="s">
        <v>99</v>
      </c>
      <c r="B113" s="138">
        <v>1162.5</v>
      </c>
      <c r="C113" s="138">
        <v>1000</v>
      </c>
      <c r="D113" s="140">
        <v>1100</v>
      </c>
      <c r="E113" s="141">
        <v>1100</v>
      </c>
      <c r="F113" s="141">
        <v>1100</v>
      </c>
      <c r="G113" s="125"/>
    </row>
    <row r="114" spans="1:7" x14ac:dyDescent="0.25">
      <c r="A114" s="136" t="s">
        <v>40</v>
      </c>
      <c r="B114" s="138">
        <v>6973.21</v>
      </c>
      <c r="C114" s="138">
        <v>15300</v>
      </c>
      <c r="D114" s="140">
        <v>15020</v>
      </c>
      <c r="E114" s="141">
        <v>15020</v>
      </c>
      <c r="F114" s="141">
        <v>15020</v>
      </c>
      <c r="G114" s="125"/>
    </row>
    <row r="115" spans="1:7" x14ac:dyDescent="0.25">
      <c r="A115" s="136" t="s">
        <v>100</v>
      </c>
      <c r="B115" s="138">
        <v>5977.81</v>
      </c>
      <c r="C115" s="138">
        <v>14800</v>
      </c>
      <c r="D115" s="140">
        <v>13820</v>
      </c>
      <c r="E115" s="141">
        <v>13820</v>
      </c>
      <c r="F115" s="141">
        <v>13820</v>
      </c>
      <c r="G115" s="125"/>
    </row>
    <row r="116" spans="1:7" x14ac:dyDescent="0.25">
      <c r="A116" s="136" t="s">
        <v>146</v>
      </c>
      <c r="B116" s="138">
        <v>995.4</v>
      </c>
      <c r="C116" s="138">
        <v>500</v>
      </c>
      <c r="D116" s="140">
        <v>1200</v>
      </c>
      <c r="E116" s="141">
        <v>1200</v>
      </c>
      <c r="F116" s="141">
        <v>1200</v>
      </c>
      <c r="G116" s="125"/>
    </row>
    <row r="117" spans="1:7" x14ac:dyDescent="0.25">
      <c r="A117" s="136" t="s">
        <v>41</v>
      </c>
      <c r="B117" s="138">
        <v>17789.38</v>
      </c>
      <c r="C117" s="138">
        <v>9305</v>
      </c>
      <c r="D117" s="140">
        <v>11180</v>
      </c>
      <c r="E117" s="141">
        <v>11180</v>
      </c>
      <c r="F117" s="141">
        <v>11180</v>
      </c>
      <c r="G117" s="125"/>
    </row>
    <row r="118" spans="1:7" x14ac:dyDescent="0.25">
      <c r="A118" s="136" t="s">
        <v>101</v>
      </c>
      <c r="B118" s="138">
        <v>304.32</v>
      </c>
      <c r="C118" s="138">
        <v>305</v>
      </c>
      <c r="D118" s="140">
        <v>270</v>
      </c>
      <c r="E118" s="141">
        <v>270</v>
      </c>
      <c r="F118" s="141">
        <v>270</v>
      </c>
      <c r="G118" s="125"/>
    </row>
    <row r="119" spans="1:7" x14ac:dyDescent="0.25">
      <c r="A119" s="136" t="s">
        <v>102</v>
      </c>
      <c r="B119" s="138">
        <v>6439.54</v>
      </c>
      <c r="C119" s="138">
        <v>8800</v>
      </c>
      <c r="D119" s="140">
        <v>8910</v>
      </c>
      <c r="E119" s="141">
        <v>8910</v>
      </c>
      <c r="F119" s="141">
        <v>8910</v>
      </c>
      <c r="G119" s="125"/>
    </row>
    <row r="120" spans="1:7" x14ac:dyDescent="0.25">
      <c r="A120" s="136" t="s">
        <v>143</v>
      </c>
      <c r="B120" s="138">
        <v>1192.27</v>
      </c>
      <c r="C120" s="138"/>
      <c r="D120" s="140">
        <v>0</v>
      </c>
      <c r="E120" s="141">
        <v>0</v>
      </c>
      <c r="F120" s="141">
        <v>0</v>
      </c>
      <c r="G120" s="125"/>
    </row>
    <row r="121" spans="1:7" x14ac:dyDescent="0.25">
      <c r="A121" s="136" t="s">
        <v>103</v>
      </c>
      <c r="B121" s="138">
        <v>9853.25</v>
      </c>
      <c r="C121" s="138">
        <v>200</v>
      </c>
      <c r="D121" s="140">
        <v>2000</v>
      </c>
      <c r="E121" s="141">
        <v>2000</v>
      </c>
      <c r="F121" s="141">
        <v>2000</v>
      </c>
      <c r="G121" s="125"/>
    </row>
    <row r="122" spans="1:7" x14ac:dyDescent="0.25">
      <c r="A122" s="136" t="s">
        <v>42</v>
      </c>
      <c r="B122" s="138">
        <v>3542.73</v>
      </c>
      <c r="C122" s="138">
        <v>4300</v>
      </c>
      <c r="D122" s="140">
        <v>3700</v>
      </c>
      <c r="E122" s="141">
        <v>3700</v>
      </c>
      <c r="F122" s="141">
        <v>3700</v>
      </c>
      <c r="G122" s="125"/>
    </row>
    <row r="123" spans="1:7" x14ac:dyDescent="0.25">
      <c r="A123" s="136" t="s">
        <v>104</v>
      </c>
      <c r="B123" s="138">
        <v>3014.84</v>
      </c>
      <c r="C123" s="138">
        <v>3800</v>
      </c>
      <c r="D123" s="140">
        <v>3200</v>
      </c>
      <c r="E123" s="141">
        <v>3200</v>
      </c>
      <c r="F123" s="141">
        <v>3200</v>
      </c>
      <c r="G123" s="125"/>
    </row>
    <row r="124" spans="1:7" x14ac:dyDescent="0.25">
      <c r="A124" s="136" t="s">
        <v>105</v>
      </c>
      <c r="B124" s="138">
        <v>527.89</v>
      </c>
      <c r="C124" s="138">
        <v>500</v>
      </c>
      <c r="D124" s="140">
        <v>500</v>
      </c>
      <c r="E124" s="141">
        <v>500</v>
      </c>
      <c r="F124" s="141">
        <v>500</v>
      </c>
      <c r="G124" s="125"/>
    </row>
    <row r="125" spans="1:7" x14ac:dyDescent="0.25">
      <c r="A125" s="136" t="s">
        <v>43</v>
      </c>
      <c r="B125" s="138">
        <v>19069.009999999998</v>
      </c>
      <c r="C125" s="138">
        <v>21800</v>
      </c>
      <c r="D125" s="140">
        <v>25200</v>
      </c>
      <c r="E125" s="141">
        <v>25200</v>
      </c>
      <c r="F125" s="141">
        <v>25200</v>
      </c>
      <c r="G125" s="125"/>
    </row>
    <row r="126" spans="1:7" x14ac:dyDescent="0.25">
      <c r="A126" s="136" t="s">
        <v>106</v>
      </c>
      <c r="B126" s="138">
        <v>1087.19</v>
      </c>
      <c r="C126" s="138">
        <v>1100</v>
      </c>
      <c r="D126" s="140">
        <v>1000</v>
      </c>
      <c r="E126" s="141">
        <v>1000</v>
      </c>
      <c r="F126" s="141">
        <v>1000</v>
      </c>
      <c r="G126" s="125"/>
    </row>
    <row r="127" spans="1:7" x14ac:dyDescent="0.25">
      <c r="A127" s="136" t="s">
        <v>107</v>
      </c>
      <c r="B127" s="138">
        <v>17981.82</v>
      </c>
      <c r="C127" s="138">
        <v>20000</v>
      </c>
      <c r="D127" s="140">
        <v>24000</v>
      </c>
      <c r="E127" s="141">
        <v>24000</v>
      </c>
      <c r="F127" s="141">
        <v>24000</v>
      </c>
      <c r="G127" s="125"/>
    </row>
    <row r="128" spans="1:7" x14ac:dyDescent="0.25">
      <c r="A128" s="136" t="s">
        <v>108</v>
      </c>
      <c r="B128" s="138"/>
      <c r="C128" s="138">
        <v>700</v>
      </c>
      <c r="D128" s="140">
        <v>200</v>
      </c>
      <c r="E128" s="141">
        <v>200</v>
      </c>
      <c r="F128" s="141">
        <v>200</v>
      </c>
      <c r="G128" s="125"/>
    </row>
    <row r="129" spans="1:7" x14ac:dyDescent="0.25">
      <c r="A129" s="136" t="s">
        <v>109</v>
      </c>
      <c r="B129" s="138">
        <v>15590.76</v>
      </c>
      <c r="C129" s="138">
        <v>16470</v>
      </c>
      <c r="D129" s="140">
        <v>17270</v>
      </c>
      <c r="E129" s="141">
        <v>17270</v>
      </c>
      <c r="F129" s="141">
        <v>17270</v>
      </c>
      <c r="G129" s="125"/>
    </row>
    <row r="130" spans="1:7" x14ac:dyDescent="0.25">
      <c r="A130" s="136" t="s">
        <v>44</v>
      </c>
      <c r="B130" s="138">
        <v>3272.69</v>
      </c>
      <c r="C130" s="138">
        <v>3500</v>
      </c>
      <c r="D130" s="140">
        <v>3500</v>
      </c>
      <c r="E130" s="141">
        <v>3500</v>
      </c>
      <c r="F130" s="141">
        <v>3500</v>
      </c>
      <c r="G130" s="125"/>
    </row>
    <row r="131" spans="1:7" x14ac:dyDescent="0.25">
      <c r="A131" s="136" t="s">
        <v>110</v>
      </c>
      <c r="B131" s="138">
        <v>3272.69</v>
      </c>
      <c r="C131" s="138">
        <v>3500</v>
      </c>
      <c r="D131" s="140">
        <v>3500</v>
      </c>
      <c r="E131" s="141">
        <v>3500</v>
      </c>
      <c r="F131" s="141">
        <v>3500</v>
      </c>
      <c r="G131" s="125"/>
    </row>
    <row r="132" spans="1:7" x14ac:dyDescent="0.25">
      <c r="A132" s="136" t="s">
        <v>45</v>
      </c>
      <c r="B132" s="138">
        <v>3515.82</v>
      </c>
      <c r="C132" s="138">
        <v>1700</v>
      </c>
      <c r="D132" s="140">
        <v>2000</v>
      </c>
      <c r="E132" s="141">
        <v>2000</v>
      </c>
      <c r="F132" s="141">
        <v>2000</v>
      </c>
      <c r="G132" s="125"/>
    </row>
    <row r="133" spans="1:7" x14ac:dyDescent="0.25">
      <c r="A133" s="136" t="s">
        <v>111</v>
      </c>
      <c r="B133" s="138">
        <v>3515.82</v>
      </c>
      <c r="C133" s="138">
        <v>1700</v>
      </c>
      <c r="D133" s="140">
        <v>2000</v>
      </c>
      <c r="E133" s="141">
        <v>2000</v>
      </c>
      <c r="F133" s="141">
        <v>2000</v>
      </c>
      <c r="G133" s="125"/>
    </row>
    <row r="134" spans="1:7" x14ac:dyDescent="0.25">
      <c r="A134" s="136" t="s">
        <v>46</v>
      </c>
      <c r="B134" s="138">
        <v>70</v>
      </c>
      <c r="C134" s="138">
        <v>70</v>
      </c>
      <c r="D134" s="140">
        <v>70</v>
      </c>
      <c r="E134" s="141">
        <v>70</v>
      </c>
      <c r="F134" s="141">
        <v>70</v>
      </c>
      <c r="G134" s="125"/>
    </row>
    <row r="135" spans="1:7" x14ac:dyDescent="0.25">
      <c r="A135" s="136" t="s">
        <v>112</v>
      </c>
      <c r="B135" s="138">
        <v>70</v>
      </c>
      <c r="C135" s="138">
        <v>70</v>
      </c>
      <c r="D135" s="140">
        <v>70</v>
      </c>
      <c r="E135" s="141">
        <v>70</v>
      </c>
      <c r="F135" s="141">
        <v>70</v>
      </c>
      <c r="G135" s="125"/>
    </row>
    <row r="136" spans="1:7" x14ac:dyDescent="0.25">
      <c r="A136" s="136" t="s">
        <v>47</v>
      </c>
      <c r="B136" s="138">
        <v>6302.59</v>
      </c>
      <c r="C136" s="138">
        <v>7700</v>
      </c>
      <c r="D136" s="140">
        <v>8200</v>
      </c>
      <c r="E136" s="141">
        <v>8200</v>
      </c>
      <c r="F136" s="141">
        <v>8200</v>
      </c>
      <c r="G136" s="125"/>
    </row>
    <row r="137" spans="1:7" ht="26.25" x14ac:dyDescent="0.25">
      <c r="A137" s="136" t="s">
        <v>128</v>
      </c>
      <c r="B137" s="138">
        <v>5742</v>
      </c>
      <c r="C137" s="138">
        <v>7500</v>
      </c>
      <c r="D137" s="140">
        <v>7500</v>
      </c>
      <c r="E137" s="141">
        <v>7500</v>
      </c>
      <c r="F137" s="141">
        <v>7500</v>
      </c>
      <c r="G137" s="125"/>
    </row>
    <row r="138" spans="1:7" x14ac:dyDescent="0.25">
      <c r="A138" s="136" t="s">
        <v>113</v>
      </c>
      <c r="B138" s="138">
        <v>560.59</v>
      </c>
      <c r="C138" s="138">
        <v>200</v>
      </c>
      <c r="D138" s="140">
        <v>700</v>
      </c>
      <c r="E138" s="141">
        <v>700</v>
      </c>
      <c r="F138" s="141">
        <v>700</v>
      </c>
      <c r="G138" s="125"/>
    </row>
    <row r="139" spans="1:7" x14ac:dyDescent="0.25">
      <c r="A139" s="136" t="s">
        <v>48</v>
      </c>
      <c r="B139" s="138">
        <v>2429.66</v>
      </c>
      <c r="C139" s="138">
        <v>3500</v>
      </c>
      <c r="D139" s="140">
        <v>3500</v>
      </c>
      <c r="E139" s="141">
        <v>3500</v>
      </c>
      <c r="F139" s="141">
        <v>3500</v>
      </c>
      <c r="G139" s="125"/>
    </row>
    <row r="140" spans="1:7" x14ac:dyDescent="0.25">
      <c r="A140" s="136" t="s">
        <v>114</v>
      </c>
      <c r="B140" s="138">
        <v>2429.66</v>
      </c>
      <c r="C140" s="138">
        <v>3500</v>
      </c>
      <c r="D140" s="140">
        <v>3500</v>
      </c>
      <c r="E140" s="141">
        <v>3500</v>
      </c>
      <c r="F140" s="141">
        <v>3500</v>
      </c>
      <c r="G140" s="125"/>
    </row>
    <row r="141" spans="1:7" x14ac:dyDescent="0.25">
      <c r="A141" s="136" t="s">
        <v>49</v>
      </c>
      <c r="B141" s="138">
        <v>955.51</v>
      </c>
      <c r="C141" s="138">
        <v>1100</v>
      </c>
      <c r="D141" s="140">
        <v>1100</v>
      </c>
      <c r="E141" s="141">
        <v>1100</v>
      </c>
      <c r="F141" s="141">
        <v>1100</v>
      </c>
      <c r="G141" s="125"/>
    </row>
    <row r="142" spans="1:7" x14ac:dyDescent="0.25">
      <c r="A142" s="136" t="s">
        <v>115</v>
      </c>
      <c r="B142" s="138">
        <v>955.51</v>
      </c>
      <c r="C142" s="138">
        <v>1100</v>
      </c>
      <c r="D142" s="140">
        <v>1100</v>
      </c>
      <c r="E142" s="141">
        <v>1100</v>
      </c>
      <c r="F142" s="141">
        <v>1100</v>
      </c>
      <c r="G142" s="125"/>
    </row>
    <row r="143" spans="1:7" x14ac:dyDescent="0.25">
      <c r="A143" s="136" t="s">
        <v>50</v>
      </c>
      <c r="B143" s="138">
        <v>955.51</v>
      </c>
      <c r="C143" s="138">
        <v>1100</v>
      </c>
      <c r="D143" s="140">
        <v>1100</v>
      </c>
      <c r="E143" s="141">
        <v>1100</v>
      </c>
      <c r="F143" s="141">
        <v>1100</v>
      </c>
      <c r="G143" s="125"/>
    </row>
    <row r="144" spans="1:7" x14ac:dyDescent="0.25">
      <c r="A144" s="136" t="s">
        <v>116</v>
      </c>
      <c r="B144" s="138">
        <v>955.51</v>
      </c>
      <c r="C144" s="138">
        <v>1100</v>
      </c>
      <c r="D144" s="140">
        <v>1100</v>
      </c>
      <c r="E144" s="141">
        <v>1100</v>
      </c>
      <c r="F144" s="141">
        <v>1100</v>
      </c>
      <c r="G144" s="125"/>
    </row>
    <row r="145" spans="1:7" ht="26.25" x14ac:dyDescent="0.25">
      <c r="A145" s="136" t="s">
        <v>57</v>
      </c>
      <c r="B145" s="138">
        <v>42471.64</v>
      </c>
      <c r="C145" s="138">
        <v>12000</v>
      </c>
      <c r="D145" s="140">
        <v>12000</v>
      </c>
      <c r="E145" s="141">
        <v>12000</v>
      </c>
      <c r="F145" s="141">
        <v>12000</v>
      </c>
      <c r="G145" s="125"/>
    </row>
    <row r="146" spans="1:7" x14ac:dyDescent="0.25">
      <c r="A146" s="136" t="s">
        <v>131</v>
      </c>
      <c r="B146" s="138">
        <v>42471.64</v>
      </c>
      <c r="C146" s="138">
        <v>12000</v>
      </c>
      <c r="D146" s="140">
        <v>12000</v>
      </c>
      <c r="E146" s="141">
        <v>12000</v>
      </c>
      <c r="F146" s="141">
        <v>12000</v>
      </c>
      <c r="G146" s="125"/>
    </row>
    <row r="147" spans="1:7" x14ac:dyDescent="0.25">
      <c r="A147" s="136" t="s">
        <v>61</v>
      </c>
      <c r="B147" s="138">
        <v>10096.43</v>
      </c>
      <c r="C147" s="138">
        <v>8000</v>
      </c>
      <c r="D147" s="140">
        <v>8000</v>
      </c>
      <c r="E147" s="141">
        <v>8000</v>
      </c>
      <c r="F147" s="141">
        <v>8000</v>
      </c>
      <c r="G147" s="125"/>
    </row>
    <row r="148" spans="1:7" x14ac:dyDescent="0.25">
      <c r="A148" s="136" t="s">
        <v>136</v>
      </c>
      <c r="B148" s="138">
        <v>10096.43</v>
      </c>
      <c r="C148" s="138">
        <v>8000</v>
      </c>
      <c r="D148" s="140">
        <v>8000</v>
      </c>
      <c r="E148" s="141">
        <v>8000</v>
      </c>
      <c r="F148" s="141">
        <v>8000</v>
      </c>
      <c r="G148" s="125"/>
    </row>
    <row r="149" spans="1:7" x14ac:dyDescent="0.25">
      <c r="A149" s="136" t="s">
        <v>58</v>
      </c>
      <c r="B149" s="138">
        <v>32375.21</v>
      </c>
      <c r="C149" s="138">
        <v>4000</v>
      </c>
      <c r="D149" s="140">
        <v>4000</v>
      </c>
      <c r="E149" s="141">
        <v>4000</v>
      </c>
      <c r="F149" s="141">
        <v>4000</v>
      </c>
      <c r="G149" s="125"/>
    </row>
    <row r="150" spans="1:7" x14ac:dyDescent="0.25">
      <c r="A150" s="136" t="s">
        <v>132</v>
      </c>
      <c r="B150" s="138">
        <v>1785</v>
      </c>
      <c r="C150" s="138">
        <v>4000</v>
      </c>
      <c r="D150" s="140">
        <v>4000</v>
      </c>
      <c r="E150" s="141">
        <v>4000</v>
      </c>
      <c r="F150" s="141">
        <v>4000</v>
      </c>
      <c r="G150" s="125"/>
    </row>
    <row r="151" spans="1:7" x14ac:dyDescent="0.25">
      <c r="A151" s="136" t="s">
        <v>133</v>
      </c>
      <c r="B151" s="138">
        <v>30590.21</v>
      </c>
      <c r="C151" s="138"/>
      <c r="D151" s="140">
        <v>0</v>
      </c>
      <c r="E151" s="141">
        <v>0</v>
      </c>
      <c r="F151" s="141">
        <v>0</v>
      </c>
      <c r="G151" s="125"/>
    </row>
    <row r="152" spans="1:7" x14ac:dyDescent="0.25">
      <c r="A152" s="136" t="s">
        <v>62</v>
      </c>
      <c r="B152" s="138">
        <v>1221.5</v>
      </c>
      <c r="C152" s="138">
        <v>1200</v>
      </c>
      <c r="D152" s="140">
        <v>1200</v>
      </c>
      <c r="E152" s="141">
        <v>1200</v>
      </c>
      <c r="F152" s="141">
        <v>1200</v>
      </c>
      <c r="G152" s="125"/>
    </row>
    <row r="153" spans="1:7" x14ac:dyDescent="0.25">
      <c r="A153" s="136" t="s">
        <v>137</v>
      </c>
      <c r="B153" s="138">
        <v>1221.5</v>
      </c>
      <c r="C153" s="138">
        <v>1200</v>
      </c>
      <c r="D153" s="140">
        <v>1200</v>
      </c>
      <c r="E153" s="141">
        <v>1200</v>
      </c>
      <c r="F153" s="141">
        <v>1200</v>
      </c>
      <c r="G153" s="125"/>
    </row>
    <row r="154" spans="1:7" x14ac:dyDescent="0.25">
      <c r="A154" s="136" t="s">
        <v>63</v>
      </c>
      <c r="B154" s="138">
        <v>1221.5</v>
      </c>
      <c r="C154" s="138">
        <v>1200</v>
      </c>
      <c r="D154" s="140">
        <v>1200</v>
      </c>
      <c r="E154" s="141">
        <v>1200</v>
      </c>
      <c r="F154" s="141">
        <v>1200</v>
      </c>
      <c r="G154" s="125"/>
    </row>
    <row r="155" spans="1:7" x14ac:dyDescent="0.25">
      <c r="A155" s="136" t="s">
        <v>138</v>
      </c>
      <c r="B155" s="138">
        <v>1221.5</v>
      </c>
      <c r="C155" s="138">
        <v>1200</v>
      </c>
      <c r="D155" s="140">
        <v>1200</v>
      </c>
      <c r="E155" s="141">
        <v>1200</v>
      </c>
      <c r="F155" s="141">
        <v>1200</v>
      </c>
      <c r="G155" s="125"/>
    </row>
    <row r="156" spans="1:7" x14ac:dyDescent="0.25">
      <c r="A156" s="136" t="s">
        <v>22</v>
      </c>
      <c r="B156" s="138">
        <v>92377.72</v>
      </c>
      <c r="C156" s="138">
        <v>80200</v>
      </c>
      <c r="D156" s="140">
        <v>88700</v>
      </c>
      <c r="E156" s="141">
        <v>88700</v>
      </c>
      <c r="F156" s="141">
        <v>88700</v>
      </c>
      <c r="G156" s="125"/>
    </row>
    <row r="157" spans="1:7" x14ac:dyDescent="0.25">
      <c r="A157" s="136" t="s">
        <v>59</v>
      </c>
      <c r="B157" s="138">
        <v>92377.72</v>
      </c>
      <c r="C157" s="138">
        <v>80200</v>
      </c>
      <c r="D157" s="140">
        <v>88700</v>
      </c>
      <c r="E157" s="141">
        <v>88700</v>
      </c>
      <c r="F157" s="141">
        <v>88700</v>
      </c>
      <c r="G157" s="125"/>
    </row>
    <row r="158" spans="1:7" x14ac:dyDescent="0.25">
      <c r="A158" s="136" t="s">
        <v>134</v>
      </c>
      <c r="B158" s="138">
        <v>58500.21</v>
      </c>
      <c r="C158" s="138">
        <v>36500</v>
      </c>
      <c r="D158" s="140">
        <v>45000</v>
      </c>
      <c r="E158" s="141">
        <v>45000</v>
      </c>
      <c r="F158" s="141">
        <v>45000</v>
      </c>
      <c r="G158" s="125"/>
    </row>
    <row r="159" spans="1:7" x14ac:dyDescent="0.25">
      <c r="A159" s="136" t="s">
        <v>64</v>
      </c>
      <c r="B159" s="138">
        <v>22802.71</v>
      </c>
      <c r="C159" s="138">
        <v>21200</v>
      </c>
      <c r="D159" s="140">
        <v>33500</v>
      </c>
      <c r="E159" s="141">
        <v>33500</v>
      </c>
      <c r="F159" s="141">
        <v>33500</v>
      </c>
      <c r="G159" s="125"/>
    </row>
    <row r="160" spans="1:7" x14ac:dyDescent="0.25">
      <c r="A160" s="136" t="s">
        <v>139</v>
      </c>
      <c r="B160" s="138">
        <v>5980</v>
      </c>
      <c r="C160" s="138">
        <v>6200</v>
      </c>
      <c r="D160" s="140">
        <v>8500</v>
      </c>
      <c r="E160" s="141">
        <v>8500</v>
      </c>
      <c r="F160" s="141">
        <v>8500</v>
      </c>
      <c r="G160" s="125"/>
    </row>
    <row r="161" spans="1:7" x14ac:dyDescent="0.25">
      <c r="A161" s="136" t="s">
        <v>140</v>
      </c>
      <c r="B161" s="138">
        <v>16822.71</v>
      </c>
      <c r="C161" s="138">
        <v>15000</v>
      </c>
      <c r="D161" s="140">
        <v>25000</v>
      </c>
      <c r="E161" s="141">
        <v>25000</v>
      </c>
      <c r="F161" s="141">
        <v>25000</v>
      </c>
      <c r="G161" s="125"/>
    </row>
    <row r="162" spans="1:7" x14ac:dyDescent="0.25">
      <c r="A162" s="136" t="s">
        <v>66</v>
      </c>
      <c r="B162" s="138">
        <v>9008.75</v>
      </c>
      <c r="C162" s="138">
        <v>4800</v>
      </c>
      <c r="D162" s="140">
        <v>11500</v>
      </c>
      <c r="E162" s="141">
        <v>11500</v>
      </c>
      <c r="F162" s="141">
        <v>11500</v>
      </c>
      <c r="G162" s="125"/>
    </row>
    <row r="163" spans="1:7" x14ac:dyDescent="0.25">
      <c r="A163" s="136" t="s">
        <v>147</v>
      </c>
      <c r="B163" s="138">
        <v>2012.5</v>
      </c>
      <c r="C163" s="138">
        <v>1500</v>
      </c>
      <c r="D163" s="140">
        <v>4500</v>
      </c>
      <c r="E163" s="141">
        <v>4500</v>
      </c>
      <c r="F163" s="141">
        <v>4500</v>
      </c>
      <c r="G163" s="125"/>
    </row>
    <row r="164" spans="1:7" x14ac:dyDescent="0.25">
      <c r="A164" s="136" t="s">
        <v>149</v>
      </c>
      <c r="B164" s="138">
        <v>6996.25</v>
      </c>
      <c r="C164" s="138">
        <v>3300</v>
      </c>
      <c r="D164" s="140">
        <v>7000</v>
      </c>
      <c r="E164" s="141">
        <v>7000</v>
      </c>
      <c r="F164" s="141">
        <v>7000</v>
      </c>
      <c r="G164" s="125"/>
    </row>
    <row r="165" spans="1:7" x14ac:dyDescent="0.25">
      <c r="A165" s="136" t="s">
        <v>182</v>
      </c>
      <c r="B165" s="138"/>
      <c r="C165" s="138">
        <v>10500</v>
      </c>
      <c r="D165" s="140">
        <v>0</v>
      </c>
      <c r="E165" s="141">
        <v>0</v>
      </c>
      <c r="F165" s="141">
        <v>0</v>
      </c>
      <c r="G165" s="125"/>
    </row>
    <row r="166" spans="1:7" x14ac:dyDescent="0.25">
      <c r="A166" s="136" t="s">
        <v>177</v>
      </c>
      <c r="B166" s="138"/>
      <c r="C166" s="138">
        <v>10500</v>
      </c>
      <c r="D166" s="140">
        <v>0</v>
      </c>
      <c r="E166" s="141">
        <v>0</v>
      </c>
      <c r="F166" s="141">
        <v>0</v>
      </c>
      <c r="G166" s="125"/>
    </row>
    <row r="167" spans="1:7" x14ac:dyDescent="0.25">
      <c r="A167" s="136" t="s">
        <v>60</v>
      </c>
      <c r="B167" s="138">
        <v>26688.75</v>
      </c>
      <c r="C167" s="138"/>
      <c r="D167" s="140">
        <v>0</v>
      </c>
      <c r="E167" s="141">
        <v>0</v>
      </c>
      <c r="F167" s="141">
        <v>0</v>
      </c>
      <c r="G167" s="125"/>
    </row>
    <row r="168" spans="1:7" x14ac:dyDescent="0.25">
      <c r="A168" s="136" t="s">
        <v>135</v>
      </c>
      <c r="B168" s="138">
        <v>26688.75</v>
      </c>
      <c r="C168" s="138"/>
      <c r="D168" s="140">
        <v>0</v>
      </c>
      <c r="E168" s="141">
        <v>0</v>
      </c>
      <c r="F168" s="141">
        <v>0</v>
      </c>
      <c r="G168" s="125"/>
    </row>
    <row r="169" spans="1:7" x14ac:dyDescent="0.25">
      <c r="A169" s="136" t="s">
        <v>141</v>
      </c>
      <c r="B169" s="138">
        <v>33877.51</v>
      </c>
      <c r="C169" s="138">
        <v>43700</v>
      </c>
      <c r="D169" s="140">
        <v>43700</v>
      </c>
      <c r="E169" s="141">
        <v>43700</v>
      </c>
      <c r="F169" s="141">
        <v>43700</v>
      </c>
      <c r="G169" s="125"/>
    </row>
    <row r="170" spans="1:7" x14ac:dyDescent="0.25">
      <c r="A170" s="136" t="s">
        <v>67</v>
      </c>
      <c r="B170" s="138">
        <v>33877.51</v>
      </c>
      <c r="C170" s="138">
        <v>43700</v>
      </c>
      <c r="D170" s="140">
        <v>43700</v>
      </c>
      <c r="E170" s="141">
        <v>43700</v>
      </c>
      <c r="F170" s="141">
        <v>43700</v>
      </c>
      <c r="G170" s="125"/>
    </row>
    <row r="171" spans="1:7" x14ac:dyDescent="0.25">
      <c r="A171" s="136" t="s">
        <v>142</v>
      </c>
      <c r="B171" s="138">
        <v>33877.51</v>
      </c>
      <c r="C171" s="138">
        <v>43700</v>
      </c>
      <c r="D171" s="140">
        <v>43700</v>
      </c>
      <c r="E171" s="141">
        <v>43700</v>
      </c>
      <c r="F171" s="141">
        <v>43700</v>
      </c>
      <c r="G171" s="125"/>
    </row>
    <row r="172" spans="1:7" x14ac:dyDescent="0.25">
      <c r="A172" s="137" t="s">
        <v>240</v>
      </c>
      <c r="B172" s="139">
        <v>3216235.2800000003</v>
      </c>
      <c r="C172" s="139">
        <v>3045996</v>
      </c>
      <c r="D172" s="139">
        <f>SUM(D46+D156)</f>
        <v>3243041</v>
      </c>
      <c r="E172" s="139">
        <f t="shared" ref="E172:F172" si="14">SUM(E46+E156)</f>
        <v>3243041</v>
      </c>
      <c r="F172" s="139">
        <f t="shared" si="14"/>
        <v>3243041</v>
      </c>
      <c r="G172" s="125"/>
    </row>
    <row r="173" spans="1:7" x14ac:dyDescent="0.25">
      <c r="A173" s="126"/>
      <c r="B173" s="125"/>
      <c r="C173" s="125"/>
      <c r="D173" s="125"/>
      <c r="E173" s="125"/>
      <c r="F173" s="125"/>
      <c r="G173" s="125"/>
    </row>
    <row r="174" spans="1:7" x14ac:dyDescent="0.25">
      <c r="A174" s="126"/>
      <c r="B174" s="125"/>
      <c r="C174" s="125"/>
      <c r="D174" s="125"/>
      <c r="E174" s="125"/>
      <c r="F174" s="125"/>
      <c r="G174" s="125"/>
    </row>
  </sheetData>
  <mergeCells count="3">
    <mergeCell ref="A1:H1"/>
    <mergeCell ref="A2:H2"/>
    <mergeCell ref="A4:H4"/>
  </mergeCells>
  <pageMargins left="0.7" right="0.7" top="0.75" bottom="0.75" header="0.3" footer="0.3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55"/>
  <sheetViews>
    <sheetView zoomScaleNormal="100" workbookViewId="0">
      <selection activeCell="D9" sqref="D9"/>
    </sheetView>
  </sheetViews>
  <sheetFormatPr defaultColWidth="8.85546875" defaultRowHeight="15" x14ac:dyDescent="0.25"/>
  <cols>
    <col min="1" max="1" width="65.5703125" style="7" customWidth="1"/>
    <col min="2" max="3" width="25.28515625" style="7" customWidth="1"/>
    <col min="4" max="6" width="25.28515625" style="10" customWidth="1"/>
    <col min="7" max="16384" width="8.85546875" style="10"/>
  </cols>
  <sheetData>
    <row r="1" spans="1:6" s="103" customFormat="1" ht="18" customHeight="1" x14ac:dyDescent="0.3">
      <c r="A1" s="179" t="s">
        <v>7</v>
      </c>
      <c r="B1" s="179"/>
      <c r="C1" s="179"/>
      <c r="D1" s="179"/>
      <c r="E1" s="179"/>
      <c r="F1" s="179"/>
    </row>
    <row r="2" spans="1:6" ht="15.75" customHeight="1" x14ac:dyDescent="0.25">
      <c r="A2" s="92"/>
      <c r="B2" s="101"/>
      <c r="C2" s="101"/>
      <c r="D2" s="101"/>
      <c r="E2" s="102"/>
      <c r="F2" s="102"/>
    </row>
    <row r="3" spans="1:6" ht="15.75" x14ac:dyDescent="0.25">
      <c r="A3" s="172" t="s">
        <v>195</v>
      </c>
      <c r="B3" s="172"/>
      <c r="C3" s="172"/>
      <c r="D3" s="172"/>
      <c r="E3" s="172"/>
      <c r="F3" s="172"/>
    </row>
    <row r="4" spans="1:6" ht="18" customHeight="1" x14ac:dyDescent="0.25">
      <c r="A4" s="101"/>
      <c r="B4" s="101"/>
      <c r="C4" s="101"/>
      <c r="D4" s="101"/>
      <c r="E4" s="102"/>
      <c r="F4" s="102"/>
    </row>
    <row r="5" spans="1:6" ht="15.75" x14ac:dyDescent="0.25">
      <c r="A5" s="172" t="s">
        <v>197</v>
      </c>
      <c r="B5" s="172"/>
      <c r="C5" s="172"/>
      <c r="D5" s="172"/>
      <c r="E5" s="172"/>
      <c r="F5" s="172"/>
    </row>
    <row r="6" spans="1:6" ht="15.75" customHeight="1" x14ac:dyDescent="0.25">
      <c r="A6" s="92"/>
      <c r="B6" s="92"/>
      <c r="C6" s="92"/>
      <c r="D6" s="92"/>
      <c r="E6" s="92"/>
      <c r="F6" s="92"/>
    </row>
    <row r="7" spans="1:6" ht="25.5" x14ac:dyDescent="0.25">
      <c r="A7" s="28" t="s">
        <v>17</v>
      </c>
      <c r="B7" s="26" t="s">
        <v>188</v>
      </c>
      <c r="C7" s="28" t="s">
        <v>184</v>
      </c>
      <c r="D7" s="28" t="s">
        <v>156</v>
      </c>
      <c r="E7" s="28" t="s">
        <v>26</v>
      </c>
      <c r="F7" s="28" t="s">
        <v>157</v>
      </c>
    </row>
    <row r="8" spans="1:6" ht="9.75" customHeight="1" x14ac:dyDescent="0.25">
      <c r="A8" s="131">
        <v>1</v>
      </c>
      <c r="B8" s="132">
        <v>2</v>
      </c>
      <c r="C8" s="131">
        <v>3</v>
      </c>
      <c r="D8" s="131">
        <v>4</v>
      </c>
      <c r="E8" s="131">
        <v>5</v>
      </c>
      <c r="F8" s="131">
        <v>6</v>
      </c>
    </row>
    <row r="9" spans="1:6" x14ac:dyDescent="0.25">
      <c r="A9" s="105" t="s">
        <v>0</v>
      </c>
      <c r="B9" s="107">
        <f>SUM(B10+B19+B26+B13)</f>
        <v>3011263.51</v>
      </c>
      <c r="C9" s="107">
        <f>SUM(C10+C19+C26+C13+C16)</f>
        <v>3045996</v>
      </c>
      <c r="D9" s="107">
        <f>SUM(D10+D19+D26+D13+D16)</f>
        <v>3243041</v>
      </c>
      <c r="E9" s="107">
        <f t="shared" ref="E9:F9" si="0">SUM(E10+E19+E26+E13+E16)</f>
        <v>3243041</v>
      </c>
      <c r="F9" s="107">
        <f t="shared" si="0"/>
        <v>3243041</v>
      </c>
    </row>
    <row r="10" spans="1:6" ht="26.25" customHeight="1" x14ac:dyDescent="0.25">
      <c r="A10" s="45" t="s">
        <v>248</v>
      </c>
      <c r="B10" s="61">
        <f>SUM(B11)</f>
        <v>959035.42</v>
      </c>
      <c r="C10" s="61">
        <f>SUM(C11)</f>
        <v>607050</v>
      </c>
      <c r="D10" s="61">
        <f>SUM(D11:D12)</f>
        <v>755045</v>
      </c>
      <c r="E10" s="61">
        <f t="shared" ref="E10:F10" si="1">SUM(E11:E12)</f>
        <v>755045</v>
      </c>
      <c r="F10" s="61">
        <f t="shared" si="1"/>
        <v>755045</v>
      </c>
    </row>
    <row r="11" spans="1:6" ht="26.25" customHeight="1" x14ac:dyDescent="0.25">
      <c r="A11" s="38" t="s">
        <v>56</v>
      </c>
      <c r="B11" s="61">
        <v>959035.42</v>
      </c>
      <c r="C11" s="61">
        <v>607050</v>
      </c>
      <c r="D11" s="61">
        <v>667095</v>
      </c>
      <c r="E11" s="61">
        <v>667095</v>
      </c>
      <c r="F11" s="61">
        <v>667095</v>
      </c>
    </row>
    <row r="12" spans="1:6" ht="26.25" customHeight="1" x14ac:dyDescent="0.25">
      <c r="A12" s="134" t="s">
        <v>252</v>
      </c>
      <c r="B12" s="135"/>
      <c r="C12" s="135"/>
      <c r="D12" s="135">
        <v>87950</v>
      </c>
      <c r="E12" s="135">
        <v>87950</v>
      </c>
      <c r="F12" s="135">
        <v>87950</v>
      </c>
    </row>
    <row r="13" spans="1:6" ht="26.25" customHeight="1" x14ac:dyDescent="0.25">
      <c r="A13" s="45" t="s">
        <v>199</v>
      </c>
      <c r="B13" s="61">
        <f>SUM(B14)</f>
        <v>0.26</v>
      </c>
      <c r="C13" s="61">
        <f>SUM(C14)</f>
        <v>1000</v>
      </c>
      <c r="D13" s="61">
        <v>10</v>
      </c>
      <c r="E13" s="61">
        <v>10</v>
      </c>
      <c r="F13" s="61">
        <v>10</v>
      </c>
    </row>
    <row r="14" spans="1:6" x14ac:dyDescent="0.25">
      <c r="A14" s="45" t="s">
        <v>153</v>
      </c>
      <c r="B14" s="61">
        <v>0.26</v>
      </c>
      <c r="C14" s="61">
        <v>1000</v>
      </c>
      <c r="D14" s="61">
        <v>0</v>
      </c>
      <c r="E14" s="61">
        <v>0</v>
      </c>
      <c r="F14" s="61">
        <v>0</v>
      </c>
    </row>
    <row r="15" spans="1:6" x14ac:dyDescent="0.25">
      <c r="A15" s="134" t="s">
        <v>257</v>
      </c>
      <c r="B15" s="135"/>
      <c r="C15" s="135"/>
      <c r="D15" s="135">
        <v>10</v>
      </c>
      <c r="E15" s="135">
        <v>10</v>
      </c>
      <c r="F15" s="135">
        <v>10</v>
      </c>
    </row>
    <row r="16" spans="1:6" x14ac:dyDescent="0.25">
      <c r="A16" s="38" t="s">
        <v>200</v>
      </c>
      <c r="B16" s="41">
        <v>0</v>
      </c>
      <c r="C16" s="41">
        <v>156000</v>
      </c>
      <c r="D16" s="61">
        <f>SUM(D17:D18)</f>
        <v>150000</v>
      </c>
      <c r="E16" s="61">
        <f t="shared" ref="E16:F16" si="2">SUM(E17:E18)</f>
        <v>150000</v>
      </c>
      <c r="F16" s="61">
        <f t="shared" si="2"/>
        <v>150000</v>
      </c>
    </row>
    <row r="17" spans="1:6" x14ac:dyDescent="0.25">
      <c r="A17" s="38" t="s">
        <v>151</v>
      </c>
      <c r="B17" s="41">
        <v>0</v>
      </c>
      <c r="C17" s="41">
        <v>156000</v>
      </c>
      <c r="D17" s="61">
        <v>0</v>
      </c>
      <c r="E17" s="61">
        <v>0</v>
      </c>
      <c r="F17" s="61">
        <v>0</v>
      </c>
    </row>
    <row r="18" spans="1:6" x14ac:dyDescent="0.25">
      <c r="A18" s="134" t="s">
        <v>255</v>
      </c>
      <c r="B18" s="135"/>
      <c r="C18" s="135"/>
      <c r="D18" s="135">
        <v>150000</v>
      </c>
      <c r="E18" s="135">
        <v>150000</v>
      </c>
      <c r="F18" s="135">
        <v>150000</v>
      </c>
    </row>
    <row r="19" spans="1:6" x14ac:dyDescent="0.25">
      <c r="A19" s="45" t="s">
        <v>201</v>
      </c>
      <c r="B19" s="61">
        <f>SUM(B20:B25)</f>
        <v>1812301.29</v>
      </c>
      <c r="C19" s="61">
        <f t="shared" ref="C19" si="3">SUM(C20:C25)</f>
        <v>1935746</v>
      </c>
      <c r="D19" s="61">
        <f>SUM(D20:D25)</f>
        <v>2337986</v>
      </c>
      <c r="E19" s="61">
        <f t="shared" ref="E19:F19" si="4">SUM(E20:E25)</f>
        <v>2337986</v>
      </c>
      <c r="F19" s="61">
        <f t="shared" si="4"/>
        <v>2337986</v>
      </c>
    </row>
    <row r="20" spans="1:6" hidden="1" x14ac:dyDescent="0.25">
      <c r="A20" s="104" t="s">
        <v>204</v>
      </c>
      <c r="B20" s="61"/>
      <c r="C20" s="61">
        <v>0</v>
      </c>
      <c r="D20" s="61">
        <v>0</v>
      </c>
      <c r="E20" s="61">
        <v>0</v>
      </c>
      <c r="F20" s="61">
        <v>0</v>
      </c>
    </row>
    <row r="21" spans="1:6" x14ac:dyDescent="0.25">
      <c r="A21" s="134" t="s">
        <v>258</v>
      </c>
      <c r="B21" s="135"/>
      <c r="C21" s="135"/>
      <c r="D21" s="135">
        <v>2265550</v>
      </c>
      <c r="E21" s="135">
        <v>2265550</v>
      </c>
      <c r="F21" s="135">
        <v>2265550</v>
      </c>
    </row>
    <row r="22" spans="1:6" x14ac:dyDescent="0.25">
      <c r="A22" s="104" t="s">
        <v>205</v>
      </c>
      <c r="B22" s="61">
        <v>0</v>
      </c>
      <c r="C22" s="61">
        <v>160</v>
      </c>
      <c r="D22" s="61">
        <v>0</v>
      </c>
      <c r="E22" s="61">
        <v>0</v>
      </c>
      <c r="F22" s="61">
        <v>0</v>
      </c>
    </row>
    <row r="23" spans="1:6" x14ac:dyDescent="0.25">
      <c r="A23" s="104" t="s">
        <v>206</v>
      </c>
      <c r="B23" s="61">
        <v>0</v>
      </c>
      <c r="C23" s="61">
        <v>0</v>
      </c>
      <c r="D23" s="61">
        <v>0</v>
      </c>
      <c r="E23" s="61">
        <v>0</v>
      </c>
      <c r="F23" s="61">
        <v>0</v>
      </c>
    </row>
    <row r="24" spans="1:6" s="23" customFormat="1" ht="20.25" customHeight="1" x14ac:dyDescent="0.25">
      <c r="A24" s="38" t="s">
        <v>170</v>
      </c>
      <c r="B24" s="41"/>
      <c r="C24" s="41">
        <v>72086</v>
      </c>
      <c r="D24" s="61">
        <v>72436</v>
      </c>
      <c r="E24" s="61">
        <v>72436</v>
      </c>
      <c r="F24" s="61">
        <v>72436</v>
      </c>
    </row>
    <row r="25" spans="1:6" ht="26.25" x14ac:dyDescent="0.25">
      <c r="A25" s="45" t="s">
        <v>152</v>
      </c>
      <c r="B25" s="61">
        <v>1812301.29</v>
      </c>
      <c r="C25" s="61">
        <v>1863500</v>
      </c>
      <c r="D25" s="61">
        <v>0</v>
      </c>
      <c r="E25" s="61">
        <v>0</v>
      </c>
      <c r="F25" s="61">
        <v>0</v>
      </c>
    </row>
    <row r="26" spans="1:6" x14ac:dyDescent="0.25">
      <c r="A26" s="45" t="s">
        <v>202</v>
      </c>
      <c r="B26" s="61">
        <f>SUM(B27)</f>
        <v>239926.54</v>
      </c>
      <c r="C26" s="61">
        <f t="shared" ref="C26:F26" si="5">SUM(C27)</f>
        <v>346200</v>
      </c>
      <c r="D26" s="61">
        <f t="shared" si="5"/>
        <v>0</v>
      </c>
      <c r="E26" s="61">
        <f t="shared" si="5"/>
        <v>0</v>
      </c>
      <c r="F26" s="61">
        <f t="shared" si="5"/>
        <v>0</v>
      </c>
    </row>
    <row r="27" spans="1:6" x14ac:dyDescent="0.25">
      <c r="A27" s="45" t="s">
        <v>154</v>
      </c>
      <c r="B27" s="61">
        <v>239926.54</v>
      </c>
      <c r="C27" s="61">
        <v>346200</v>
      </c>
      <c r="D27" s="61">
        <v>0</v>
      </c>
      <c r="E27" s="61">
        <v>0</v>
      </c>
      <c r="F27" s="61">
        <v>0</v>
      </c>
    </row>
    <row r="28" spans="1:6" x14ac:dyDescent="0.25">
      <c r="B28" s="42"/>
      <c r="C28" s="42"/>
      <c r="D28" s="43"/>
      <c r="E28" s="43"/>
      <c r="F28" s="43"/>
    </row>
    <row r="30" spans="1:6" ht="15.75" x14ac:dyDescent="0.25">
      <c r="A30" s="162" t="s">
        <v>16</v>
      </c>
      <c r="B30" s="162"/>
      <c r="C30" s="162"/>
      <c r="D30" s="162"/>
      <c r="E30" s="162"/>
      <c r="F30" s="162"/>
    </row>
    <row r="31" spans="1:6" ht="13.5" customHeight="1" x14ac:dyDescent="0.25">
      <c r="A31" s="25"/>
      <c r="B31" s="25"/>
      <c r="C31" s="25"/>
      <c r="D31" s="8"/>
      <c r="E31" s="9"/>
      <c r="F31" s="9"/>
    </row>
    <row r="32" spans="1:6" ht="25.5" x14ac:dyDescent="0.25">
      <c r="A32" s="28" t="s">
        <v>17</v>
      </c>
      <c r="B32" s="26" t="s">
        <v>188</v>
      </c>
      <c r="C32" s="28" t="s">
        <v>184</v>
      </c>
      <c r="D32" s="28" t="s">
        <v>156</v>
      </c>
      <c r="E32" s="28" t="s">
        <v>26</v>
      </c>
      <c r="F32" s="28" t="s">
        <v>157</v>
      </c>
    </row>
    <row r="33" spans="1:6" ht="10.5" customHeight="1" x14ac:dyDescent="0.25">
      <c r="A33" s="131">
        <v>1</v>
      </c>
      <c r="B33" s="132">
        <v>2</v>
      </c>
      <c r="C33" s="132">
        <v>3</v>
      </c>
      <c r="D33" s="132">
        <v>4</v>
      </c>
      <c r="E33" s="132">
        <v>5</v>
      </c>
      <c r="F33" s="132">
        <v>6</v>
      </c>
    </row>
    <row r="34" spans="1:6" x14ac:dyDescent="0.25">
      <c r="A34" s="105" t="s">
        <v>1</v>
      </c>
      <c r="B34" s="106">
        <f t="shared" ref="B34:C34" si="6">SUM(B35+B38+B41+B44+B50+B52)</f>
        <v>3216235.2800000003</v>
      </c>
      <c r="C34" s="106">
        <f t="shared" si="6"/>
        <v>3045996</v>
      </c>
      <c r="D34" s="106">
        <f>SUM(D35+D38+D41+D44+D50+D52)</f>
        <v>3243041</v>
      </c>
      <c r="E34" s="106">
        <f t="shared" ref="E34:F34" si="7">SUM(E35+E38+E41+E44+E50+E52)</f>
        <v>3243041</v>
      </c>
      <c r="F34" s="106">
        <f t="shared" si="7"/>
        <v>3243041</v>
      </c>
    </row>
    <row r="35" spans="1:6" ht="15.75" customHeight="1" x14ac:dyDescent="0.25">
      <c r="A35" s="38" t="s">
        <v>198</v>
      </c>
      <c r="B35" s="41">
        <v>835088.03</v>
      </c>
      <c r="C35" s="41">
        <v>607050</v>
      </c>
      <c r="D35" s="61">
        <f>SUM(D36:D37)</f>
        <v>755045</v>
      </c>
      <c r="E35" s="61">
        <f t="shared" ref="E35:F35" si="8">SUM(E36:E37)</f>
        <v>755045</v>
      </c>
      <c r="F35" s="61">
        <f t="shared" si="8"/>
        <v>755045</v>
      </c>
    </row>
    <row r="36" spans="1:6" x14ac:dyDescent="0.25">
      <c r="A36" s="38" t="s">
        <v>56</v>
      </c>
      <c r="B36" s="41">
        <v>835088.03</v>
      </c>
      <c r="C36" s="41">
        <v>607050</v>
      </c>
      <c r="D36" s="61">
        <v>667095</v>
      </c>
      <c r="E36" s="61">
        <v>667095</v>
      </c>
      <c r="F36" s="61">
        <v>667095</v>
      </c>
    </row>
    <row r="37" spans="1:6" x14ac:dyDescent="0.25">
      <c r="A37" s="134" t="s">
        <v>252</v>
      </c>
      <c r="B37" s="135"/>
      <c r="C37" s="135"/>
      <c r="D37" s="135">
        <v>87950</v>
      </c>
      <c r="E37" s="135">
        <v>87950</v>
      </c>
      <c r="F37" s="135">
        <v>87950</v>
      </c>
    </row>
    <row r="38" spans="1:6" x14ac:dyDescent="0.25">
      <c r="A38" s="38" t="s">
        <v>199</v>
      </c>
      <c r="B38" s="41">
        <v>0.26</v>
      </c>
      <c r="C38" s="41">
        <v>1000</v>
      </c>
      <c r="D38" s="61">
        <v>10</v>
      </c>
      <c r="E38" s="61">
        <v>10</v>
      </c>
      <c r="F38" s="61">
        <v>10</v>
      </c>
    </row>
    <row r="39" spans="1:6" s="23" customFormat="1" ht="20.25" customHeight="1" x14ac:dyDescent="0.25">
      <c r="A39" s="38" t="s">
        <v>153</v>
      </c>
      <c r="B39" s="41">
        <v>0.26</v>
      </c>
      <c r="C39" s="41">
        <v>1000</v>
      </c>
      <c r="D39" s="61">
        <v>0</v>
      </c>
      <c r="E39" s="61">
        <v>0</v>
      </c>
      <c r="F39" s="61">
        <v>0</v>
      </c>
    </row>
    <row r="40" spans="1:6" s="23" customFormat="1" ht="20.25" customHeight="1" x14ac:dyDescent="0.25">
      <c r="A40" s="134" t="s">
        <v>257</v>
      </c>
      <c r="B40" s="135"/>
      <c r="C40" s="135"/>
      <c r="D40" s="135">
        <v>10</v>
      </c>
      <c r="E40" s="135">
        <v>10</v>
      </c>
      <c r="F40" s="135">
        <v>10</v>
      </c>
    </row>
    <row r="41" spans="1:6" s="23" customFormat="1" ht="20.25" customHeight="1" x14ac:dyDescent="0.25">
      <c r="A41" s="38" t="s">
        <v>200</v>
      </c>
      <c r="B41" s="41">
        <v>142000</v>
      </c>
      <c r="C41" s="41">
        <v>156000</v>
      </c>
      <c r="D41" s="61">
        <f>SUM(D42:D43)</f>
        <v>150000</v>
      </c>
      <c r="E41" s="61">
        <f t="shared" ref="E41:F41" si="9">SUM(E42:E43)</f>
        <v>150000</v>
      </c>
      <c r="F41" s="61">
        <f t="shared" si="9"/>
        <v>150000</v>
      </c>
    </row>
    <row r="42" spans="1:6" s="23" customFormat="1" ht="20.25" customHeight="1" x14ac:dyDescent="0.25">
      <c r="A42" s="38" t="s">
        <v>151</v>
      </c>
      <c r="B42" s="41">
        <v>142000</v>
      </c>
      <c r="C42" s="41">
        <v>156000</v>
      </c>
      <c r="D42" s="61">
        <v>0</v>
      </c>
      <c r="E42" s="61">
        <v>0</v>
      </c>
      <c r="F42" s="61">
        <v>0</v>
      </c>
    </row>
    <row r="43" spans="1:6" x14ac:dyDescent="0.25">
      <c r="A43" s="134" t="s">
        <v>255</v>
      </c>
      <c r="B43" s="135"/>
      <c r="C43" s="135"/>
      <c r="D43" s="135">
        <v>150000</v>
      </c>
      <c r="E43" s="135">
        <v>150000</v>
      </c>
      <c r="F43" s="135">
        <v>150000</v>
      </c>
    </row>
    <row r="44" spans="1:6" s="23" customFormat="1" ht="20.25" customHeight="1" x14ac:dyDescent="0.25">
      <c r="A44" s="38" t="s">
        <v>201</v>
      </c>
      <c r="B44" s="41">
        <v>1996506.77</v>
      </c>
      <c r="C44" s="41">
        <v>1935746</v>
      </c>
      <c r="D44" s="61">
        <f>SUM(D45:D49)</f>
        <v>2337986</v>
      </c>
      <c r="E44" s="61">
        <f t="shared" ref="E44:F44" si="10">SUM(E45:E49)</f>
        <v>2337986</v>
      </c>
      <c r="F44" s="61">
        <f t="shared" si="10"/>
        <v>2337986</v>
      </c>
    </row>
    <row r="45" spans="1:6" x14ac:dyDescent="0.25">
      <c r="A45" s="134" t="s">
        <v>258</v>
      </c>
      <c r="B45" s="135"/>
      <c r="C45" s="135"/>
      <c r="D45" s="135">
        <v>2265550</v>
      </c>
      <c r="E45" s="135">
        <v>2265550</v>
      </c>
      <c r="F45" s="135">
        <v>2265550</v>
      </c>
    </row>
    <row r="46" spans="1:6" s="23" customFormat="1" ht="20.25" customHeight="1" x14ac:dyDescent="0.25">
      <c r="A46" s="38" t="s">
        <v>155</v>
      </c>
      <c r="B46" s="41"/>
      <c r="C46" s="41">
        <v>160</v>
      </c>
      <c r="D46" s="61">
        <v>0</v>
      </c>
      <c r="E46" s="61">
        <v>0</v>
      </c>
      <c r="F46" s="61">
        <v>0</v>
      </c>
    </row>
    <row r="47" spans="1:6" s="23" customFormat="1" ht="20.25" customHeight="1" x14ac:dyDescent="0.25">
      <c r="A47" s="38" t="s">
        <v>169</v>
      </c>
      <c r="B47" s="41">
        <v>35500</v>
      </c>
      <c r="C47" s="41"/>
      <c r="D47" s="61">
        <v>0</v>
      </c>
      <c r="E47" s="61">
        <v>0</v>
      </c>
      <c r="F47" s="61">
        <v>0</v>
      </c>
    </row>
    <row r="48" spans="1:6" s="23" customFormat="1" ht="20.25" customHeight="1" x14ac:dyDescent="0.25">
      <c r="A48" s="38" t="s">
        <v>170</v>
      </c>
      <c r="B48" s="41"/>
      <c r="C48" s="41">
        <v>72086</v>
      </c>
      <c r="D48" s="61">
        <v>72436</v>
      </c>
      <c r="E48" s="61">
        <v>72436</v>
      </c>
      <c r="F48" s="61">
        <v>72436</v>
      </c>
    </row>
    <row r="49" spans="1:7" s="23" customFormat="1" ht="26.25" x14ac:dyDescent="0.25">
      <c r="A49" s="38" t="s">
        <v>152</v>
      </c>
      <c r="B49" s="41">
        <v>1961006.77</v>
      </c>
      <c r="C49" s="41">
        <v>1863500</v>
      </c>
      <c r="D49" s="61">
        <v>0</v>
      </c>
      <c r="E49" s="61">
        <v>0</v>
      </c>
      <c r="F49" s="61">
        <v>0</v>
      </c>
    </row>
    <row r="50" spans="1:7" s="23" customFormat="1" ht="20.25" customHeight="1" x14ac:dyDescent="0.25">
      <c r="A50" s="38" t="s">
        <v>202</v>
      </c>
      <c r="B50" s="41">
        <v>236681.48</v>
      </c>
      <c r="C50" s="41">
        <v>346200</v>
      </c>
      <c r="D50" s="61">
        <f>SUM(D51:D53)</f>
        <v>0</v>
      </c>
      <c r="E50" s="61">
        <f t="shared" ref="E50:F50" si="11">SUM(E51:E53)</f>
        <v>0</v>
      </c>
      <c r="F50" s="61">
        <f t="shared" si="11"/>
        <v>0</v>
      </c>
    </row>
    <row r="51" spans="1:7" s="23" customFormat="1" ht="20.25" customHeight="1" x14ac:dyDescent="0.25">
      <c r="A51" s="38" t="s">
        <v>154</v>
      </c>
      <c r="B51" s="41">
        <v>236681.48</v>
      </c>
      <c r="C51" s="41">
        <v>346200</v>
      </c>
      <c r="D51" s="61">
        <v>0</v>
      </c>
      <c r="E51" s="61">
        <v>0</v>
      </c>
      <c r="F51" s="61">
        <v>0</v>
      </c>
    </row>
    <row r="52" spans="1:7" x14ac:dyDescent="0.25">
      <c r="A52" s="38" t="s">
        <v>203</v>
      </c>
      <c r="B52" s="41">
        <v>5958.74</v>
      </c>
      <c r="C52" s="41">
        <f>SUM(C53)</f>
        <v>0</v>
      </c>
      <c r="D52" s="61">
        <v>0</v>
      </c>
      <c r="E52" s="61">
        <v>0</v>
      </c>
      <c r="F52" s="61">
        <v>0</v>
      </c>
      <c r="G52" s="24"/>
    </row>
    <row r="53" spans="1:7" x14ac:dyDescent="0.25">
      <c r="A53" s="195" t="s">
        <v>164</v>
      </c>
      <c r="B53" s="196">
        <v>5958.74</v>
      </c>
      <c r="C53" s="196"/>
      <c r="D53" s="197">
        <v>0</v>
      </c>
      <c r="E53" s="197">
        <v>0</v>
      </c>
      <c r="F53" s="197">
        <v>0</v>
      </c>
    </row>
    <row r="55" spans="1:7" x14ac:dyDescent="0.25">
      <c r="B55" s="27"/>
    </row>
  </sheetData>
  <mergeCells count="4">
    <mergeCell ref="A1:F1"/>
    <mergeCell ref="A3:F3"/>
    <mergeCell ref="A5:F5"/>
    <mergeCell ref="A30:F30"/>
  </mergeCells>
  <pageMargins left="0.7" right="0.7" top="0.75" bottom="0.75" header="0.3" footer="0.3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1"/>
  <sheetViews>
    <sheetView workbookViewId="0">
      <selection sqref="A1:F1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18.75" x14ac:dyDescent="0.25">
      <c r="A1" s="180" t="s">
        <v>7</v>
      </c>
      <c r="B1" s="180"/>
      <c r="C1" s="180"/>
      <c r="D1" s="180"/>
      <c r="E1" s="180"/>
      <c r="F1" s="180"/>
    </row>
    <row r="2" spans="1:6" ht="32.25" customHeight="1" x14ac:dyDescent="0.25">
      <c r="A2" s="181" t="s">
        <v>195</v>
      </c>
      <c r="B2" s="181"/>
      <c r="C2" s="181"/>
      <c r="D2" s="181"/>
      <c r="E2" s="181"/>
      <c r="F2" s="181"/>
    </row>
    <row r="3" spans="1:6" ht="15.75" x14ac:dyDescent="0.25">
      <c r="A3" s="62"/>
      <c r="B3" s="62"/>
      <c r="C3" s="62"/>
      <c r="D3" s="62"/>
      <c r="E3" s="91"/>
      <c r="F3" s="91"/>
    </row>
    <row r="4" spans="1:6" ht="18" customHeight="1" x14ac:dyDescent="0.25">
      <c r="A4" s="181" t="s">
        <v>196</v>
      </c>
      <c r="B4" s="181"/>
      <c r="C4" s="181"/>
      <c r="D4" s="181"/>
      <c r="E4" s="181"/>
      <c r="F4" s="181"/>
    </row>
    <row r="5" spans="1:6" ht="15.75" thickBot="1" x14ac:dyDescent="0.3">
      <c r="A5" s="3"/>
      <c r="B5" s="3"/>
      <c r="C5" s="3"/>
      <c r="D5" s="3"/>
      <c r="E5" s="3"/>
      <c r="F5" s="4"/>
    </row>
    <row r="6" spans="1:6" s="5" customFormat="1" ht="26.25" thickBot="1" x14ac:dyDescent="0.25">
      <c r="A6" s="93" t="s">
        <v>23</v>
      </c>
      <c r="B6" s="94" t="s">
        <v>188</v>
      </c>
      <c r="C6" s="94" t="s">
        <v>184</v>
      </c>
      <c r="D6" s="94" t="s">
        <v>189</v>
      </c>
      <c r="E6" s="94" t="s">
        <v>150</v>
      </c>
      <c r="F6" s="95" t="s">
        <v>190</v>
      </c>
    </row>
    <row r="7" spans="1:6" s="5" customFormat="1" ht="12.75" thickBot="1" x14ac:dyDescent="0.25">
      <c r="A7" s="98">
        <v>1</v>
      </c>
      <c r="B7" s="99">
        <v>2</v>
      </c>
      <c r="C7" s="99">
        <v>3</v>
      </c>
      <c r="D7" s="99">
        <v>4</v>
      </c>
      <c r="E7" s="100">
        <v>5</v>
      </c>
      <c r="F7" s="99">
        <v>6</v>
      </c>
    </row>
    <row r="8" spans="1:6" x14ac:dyDescent="0.25">
      <c r="A8" s="96" t="s">
        <v>3</v>
      </c>
      <c r="B8" s="97">
        <f>SUM(B9)</f>
        <v>3216235.28</v>
      </c>
      <c r="C8" s="97">
        <f>SUM(C9)</f>
        <v>3045996</v>
      </c>
      <c r="D8" s="97">
        <f t="shared" ref="D8:F8" si="0">SUM(D9)</f>
        <v>3243041</v>
      </c>
      <c r="E8" s="97">
        <f t="shared" si="0"/>
        <v>3243041</v>
      </c>
      <c r="F8" s="97">
        <f t="shared" si="0"/>
        <v>3243041</v>
      </c>
    </row>
    <row r="9" spans="1:6" ht="30" customHeight="1" x14ac:dyDescent="0.25">
      <c r="A9" s="1" t="s">
        <v>24</v>
      </c>
      <c r="B9" s="52">
        <f>SUM(B10:B11)</f>
        <v>3216235.28</v>
      </c>
      <c r="C9" s="52">
        <f>SUM(C10:C11)</f>
        <v>3045996</v>
      </c>
      <c r="D9" s="52">
        <f>SUM(D10:D11)</f>
        <v>3243041</v>
      </c>
      <c r="E9" s="52">
        <f t="shared" ref="E9:F9" si="1">SUM(E10:E11)</f>
        <v>3243041</v>
      </c>
      <c r="F9" s="52">
        <f t="shared" si="1"/>
        <v>3243041</v>
      </c>
    </row>
    <row r="10" spans="1:6" ht="30" customHeight="1" x14ac:dyDescent="0.25">
      <c r="A10" s="6" t="s">
        <v>25</v>
      </c>
      <c r="B10" s="41">
        <v>3072785.98</v>
      </c>
      <c r="C10" s="41">
        <v>2768996</v>
      </c>
      <c r="D10" s="41">
        <v>2966041</v>
      </c>
      <c r="E10" s="41">
        <v>2966041</v>
      </c>
      <c r="F10" s="41">
        <v>2966041</v>
      </c>
    </row>
    <row r="11" spans="1:6" ht="30" customHeight="1" thickBot="1" x14ac:dyDescent="0.3">
      <c r="A11" s="88" t="s">
        <v>194</v>
      </c>
      <c r="B11" s="89">
        <v>143449.29999999999</v>
      </c>
      <c r="C11" s="90">
        <v>277000</v>
      </c>
      <c r="D11" s="89">
        <v>277000</v>
      </c>
      <c r="E11" s="89">
        <v>277000</v>
      </c>
      <c r="F11" s="89">
        <v>277000</v>
      </c>
    </row>
  </sheetData>
  <mergeCells count="3">
    <mergeCell ref="A1:F1"/>
    <mergeCell ref="A2:F2"/>
    <mergeCell ref="A4:F4"/>
  </mergeCells>
  <pageMargins left="0.7" right="0.7" top="0.75" bottom="0.75" header="0.3" footer="0.3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7"/>
  <sheetViews>
    <sheetView workbookViewId="0">
      <selection sqref="A1:J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25.28515625" customWidth="1"/>
    <col min="4" max="4" width="6" customWidth="1"/>
    <col min="5" max="5" width="3.85546875" customWidth="1"/>
    <col min="6" max="6" width="13.140625" bestFit="1" customWidth="1"/>
    <col min="7" max="7" width="10.42578125" bestFit="1" customWidth="1"/>
    <col min="8" max="10" width="15.7109375" customWidth="1"/>
  </cols>
  <sheetData>
    <row r="1" spans="1:10" ht="18" customHeight="1" x14ac:dyDescent="0.25">
      <c r="A1" s="181" t="s">
        <v>7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5.75" customHeight="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0" ht="15.75" x14ac:dyDescent="0.25">
      <c r="A3" s="181" t="s">
        <v>186</v>
      </c>
      <c r="B3" s="181"/>
      <c r="C3" s="181"/>
      <c r="D3" s="181"/>
      <c r="E3" s="181"/>
      <c r="F3" s="181"/>
      <c r="G3" s="181"/>
      <c r="H3" s="181"/>
      <c r="I3" s="181"/>
      <c r="J3" s="181"/>
    </row>
    <row r="4" spans="1:10" ht="18" customHeight="1" x14ac:dyDescent="0.25">
      <c r="A4" s="62"/>
      <c r="B4" s="62"/>
      <c r="C4" s="62"/>
      <c r="D4" s="62"/>
      <c r="E4" s="62"/>
      <c r="F4" s="62"/>
      <c r="G4" s="62"/>
      <c r="H4" s="62"/>
      <c r="I4" s="62"/>
      <c r="J4" s="62"/>
    </row>
    <row r="5" spans="1:10" ht="15.75" x14ac:dyDescent="0.25">
      <c r="A5" s="181" t="s">
        <v>193</v>
      </c>
      <c r="B5" s="181"/>
      <c r="C5" s="181"/>
      <c r="D5" s="181"/>
      <c r="E5" s="181"/>
      <c r="F5" s="181"/>
      <c r="G5" s="181"/>
      <c r="H5" s="181"/>
      <c r="I5" s="181"/>
      <c r="J5" s="181"/>
    </row>
    <row r="6" spans="1:10" ht="15.75" thickBot="1" x14ac:dyDescent="0.3"/>
    <row r="7" spans="1:10" ht="39" thickBot="1" x14ac:dyDescent="0.3">
      <c r="A7" s="185" t="s">
        <v>23</v>
      </c>
      <c r="B7" s="186"/>
      <c r="C7" s="186"/>
      <c r="D7" s="186"/>
      <c r="E7" s="187"/>
      <c r="F7" s="63" t="s">
        <v>188</v>
      </c>
      <c r="G7" s="63" t="s">
        <v>184</v>
      </c>
      <c r="H7" s="63" t="s">
        <v>189</v>
      </c>
      <c r="I7" s="63" t="s">
        <v>150</v>
      </c>
      <c r="J7" s="64" t="s">
        <v>190</v>
      </c>
    </row>
    <row r="8" spans="1:10" ht="10.5" customHeight="1" x14ac:dyDescent="0.25">
      <c r="A8" s="188">
        <v>1</v>
      </c>
      <c r="B8" s="189"/>
      <c r="C8" s="189"/>
      <c r="D8" s="189"/>
      <c r="E8" s="190"/>
      <c r="F8" s="80">
        <v>2</v>
      </c>
      <c r="G8" s="80">
        <v>3</v>
      </c>
      <c r="H8" s="80">
        <v>4</v>
      </c>
      <c r="I8" s="80">
        <v>5</v>
      </c>
      <c r="J8" s="80">
        <v>6</v>
      </c>
    </row>
    <row r="9" spans="1:10" x14ac:dyDescent="0.25">
      <c r="A9" s="70">
        <v>8</v>
      </c>
      <c r="B9" s="182" t="s">
        <v>4</v>
      </c>
      <c r="C9" s="183"/>
      <c r="D9" s="183"/>
      <c r="E9" s="184"/>
      <c r="F9" s="78">
        <v>0</v>
      </c>
      <c r="G9" s="78">
        <v>0</v>
      </c>
      <c r="H9" s="77">
        <v>0</v>
      </c>
      <c r="I9" s="77">
        <v>0</v>
      </c>
      <c r="J9" s="77">
        <v>0</v>
      </c>
    </row>
    <row r="10" spans="1:10" x14ac:dyDescent="0.25">
      <c r="A10" s="79">
        <v>5</v>
      </c>
      <c r="B10" s="182" t="s">
        <v>5</v>
      </c>
      <c r="C10" s="183"/>
      <c r="D10" s="183"/>
      <c r="E10" s="184"/>
      <c r="F10" s="78">
        <v>0</v>
      </c>
      <c r="G10" s="78">
        <v>0</v>
      </c>
      <c r="H10" s="77">
        <v>0</v>
      </c>
      <c r="I10" s="77">
        <v>0</v>
      </c>
      <c r="J10" s="77">
        <v>0</v>
      </c>
    </row>
    <row r="11" spans="1:10" x14ac:dyDescent="0.25">
      <c r="A11" s="68"/>
      <c r="B11" s="68"/>
      <c r="C11" s="68"/>
      <c r="D11" s="68"/>
      <c r="E11" s="68"/>
      <c r="F11" s="68"/>
      <c r="G11" s="68"/>
      <c r="H11" s="68"/>
      <c r="I11" s="68"/>
      <c r="J11" s="68"/>
    </row>
    <row r="12" spans="1:10" x14ac:dyDescent="0.25">
      <c r="A12" s="68"/>
      <c r="B12" s="68"/>
      <c r="C12" s="68"/>
      <c r="D12" s="68"/>
      <c r="E12" s="68"/>
      <c r="F12" s="68"/>
      <c r="G12" s="68"/>
      <c r="H12" s="68"/>
      <c r="I12" s="68"/>
      <c r="J12" s="68"/>
    </row>
    <row r="13" spans="1:10" x14ac:dyDescent="0.25">
      <c r="A13" s="68"/>
      <c r="B13" s="68"/>
      <c r="C13" s="68"/>
      <c r="D13" s="68"/>
      <c r="E13" s="68"/>
      <c r="F13" s="68"/>
      <c r="G13" s="68"/>
      <c r="H13" s="68"/>
      <c r="I13" s="68"/>
      <c r="J13" s="68"/>
    </row>
    <row r="14" spans="1:10" x14ac:dyDescent="0.25">
      <c r="A14" s="68"/>
      <c r="B14" s="68"/>
      <c r="C14" s="68"/>
      <c r="D14" s="68"/>
      <c r="E14" s="68"/>
      <c r="F14" s="68"/>
      <c r="G14" s="68"/>
      <c r="H14" s="68"/>
      <c r="I14" s="68"/>
      <c r="J14" s="68"/>
    </row>
    <row r="15" spans="1:10" x14ac:dyDescent="0.25">
      <c r="A15" s="68"/>
      <c r="B15" s="68"/>
      <c r="C15" s="68"/>
      <c r="D15" s="68"/>
      <c r="E15" s="68"/>
      <c r="F15" s="68"/>
      <c r="G15" s="68"/>
      <c r="H15" s="68"/>
      <c r="I15" s="68"/>
      <c r="J15" s="68"/>
    </row>
    <row r="16" spans="1:10" x14ac:dyDescent="0.25">
      <c r="A16" s="68"/>
      <c r="B16" s="68"/>
      <c r="C16" s="68"/>
      <c r="D16" s="68"/>
      <c r="E16" s="68"/>
      <c r="F16" s="68"/>
      <c r="G16" s="68"/>
      <c r="H16" s="68"/>
      <c r="I16" s="68"/>
      <c r="J16" s="68"/>
    </row>
    <row r="17" spans="1:10" x14ac:dyDescent="0.25">
      <c r="A17" s="68"/>
      <c r="B17" s="68"/>
      <c r="C17" s="68"/>
      <c r="D17" s="68"/>
      <c r="E17" s="68"/>
      <c r="F17" s="68"/>
      <c r="G17" s="68"/>
      <c r="H17" s="68"/>
      <c r="I17" s="68"/>
      <c r="J17" s="68"/>
    </row>
  </sheetData>
  <mergeCells count="7">
    <mergeCell ref="B9:E9"/>
    <mergeCell ref="B10:E10"/>
    <mergeCell ref="A1:J1"/>
    <mergeCell ref="A3:J3"/>
    <mergeCell ref="A5:J5"/>
    <mergeCell ref="A7:E7"/>
    <mergeCell ref="A8:E8"/>
  </mergeCells>
  <pageMargins left="0.7" right="0.7" top="0.75" bottom="0.75" header="0.3" footer="0.3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3"/>
  <sheetViews>
    <sheetView workbookViewId="0">
      <selection sqref="A1:F1"/>
    </sheetView>
  </sheetViews>
  <sheetFormatPr defaultRowHeight="15" x14ac:dyDescent="0.25"/>
  <cols>
    <col min="1" max="6" width="25.28515625" customWidth="1"/>
  </cols>
  <sheetData>
    <row r="1" spans="1:6" ht="15.75" x14ac:dyDescent="0.25">
      <c r="A1" s="191" t="s">
        <v>7</v>
      </c>
      <c r="B1" s="191"/>
      <c r="C1" s="191"/>
      <c r="D1" s="191"/>
      <c r="E1" s="191"/>
      <c r="F1" s="191"/>
    </row>
    <row r="2" spans="1:6" ht="15.75" x14ac:dyDescent="0.25">
      <c r="A2" s="67"/>
      <c r="B2" s="67"/>
      <c r="C2" s="67"/>
      <c r="D2" s="67"/>
      <c r="E2" s="67"/>
      <c r="F2" s="67"/>
    </row>
    <row r="3" spans="1:6" ht="15.75" x14ac:dyDescent="0.25">
      <c r="A3" s="191" t="s">
        <v>186</v>
      </c>
      <c r="B3" s="191"/>
      <c r="C3" s="191"/>
      <c r="D3" s="191"/>
      <c r="E3" s="191"/>
      <c r="F3" s="191"/>
    </row>
    <row r="4" spans="1:6" ht="15.75" x14ac:dyDescent="0.25">
      <c r="A4" s="67"/>
      <c r="B4" s="67"/>
      <c r="C4" s="67"/>
      <c r="D4" s="67"/>
      <c r="E4" s="67"/>
      <c r="F4" s="67"/>
    </row>
    <row r="5" spans="1:6" ht="15.75" x14ac:dyDescent="0.25">
      <c r="A5" s="191" t="s">
        <v>187</v>
      </c>
      <c r="B5" s="191"/>
      <c r="C5" s="191"/>
      <c r="D5" s="191"/>
      <c r="E5" s="191"/>
      <c r="F5" s="191"/>
    </row>
    <row r="6" spans="1:6" ht="15.75" thickBot="1" x14ac:dyDescent="0.3">
      <c r="A6" s="68"/>
      <c r="B6" s="68"/>
      <c r="C6" s="68"/>
      <c r="D6" s="68"/>
      <c r="E6" s="68"/>
      <c r="F6" s="68"/>
    </row>
    <row r="7" spans="1:6" ht="26.25" thickBot="1" x14ac:dyDescent="0.3">
      <c r="A7" s="69" t="s">
        <v>23</v>
      </c>
      <c r="B7" s="63" t="s">
        <v>188</v>
      </c>
      <c r="C7" s="63" t="s">
        <v>184</v>
      </c>
      <c r="D7" s="63" t="s">
        <v>189</v>
      </c>
      <c r="E7" s="63" t="s">
        <v>150</v>
      </c>
      <c r="F7" s="64" t="s">
        <v>190</v>
      </c>
    </row>
    <row r="8" spans="1:6" ht="12" customHeight="1" thickBot="1" x14ac:dyDescent="0.3">
      <c r="A8" s="73">
        <v>1</v>
      </c>
      <c r="B8" s="74">
        <v>2</v>
      </c>
      <c r="C8" s="74">
        <v>3</v>
      </c>
      <c r="D8" s="74">
        <v>4</v>
      </c>
      <c r="E8" s="74">
        <v>5</v>
      </c>
      <c r="F8" s="75">
        <v>6</v>
      </c>
    </row>
    <row r="9" spans="1:6" x14ac:dyDescent="0.25">
      <c r="A9" s="71" t="s">
        <v>191</v>
      </c>
      <c r="B9" s="72">
        <v>0</v>
      </c>
      <c r="C9" s="72">
        <v>0</v>
      </c>
      <c r="D9" s="72">
        <v>0</v>
      </c>
      <c r="E9" s="72">
        <v>0</v>
      </c>
      <c r="F9" s="72">
        <v>0</v>
      </c>
    </row>
    <row r="10" spans="1:6" x14ac:dyDescent="0.25">
      <c r="A10" s="66" t="s">
        <v>192</v>
      </c>
      <c r="B10" s="65">
        <v>0</v>
      </c>
      <c r="C10" s="65">
        <v>0</v>
      </c>
      <c r="D10" s="65">
        <v>0</v>
      </c>
      <c r="E10" s="65">
        <v>0</v>
      </c>
      <c r="F10" s="65">
        <v>0</v>
      </c>
    </row>
    <row r="11" spans="1:6" x14ac:dyDescent="0.25">
      <c r="A11" s="68"/>
      <c r="B11" s="68"/>
      <c r="C11" s="68"/>
      <c r="D11" s="68"/>
      <c r="E11" s="68"/>
      <c r="F11" s="68"/>
    </row>
    <row r="13" spans="1:6" x14ac:dyDescent="0.25">
      <c r="A13" s="76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33CAD-EF48-4440-B640-2CF48EB22DB1}">
  <sheetPr>
    <pageSetUpPr fitToPage="1"/>
  </sheetPr>
  <dimension ref="A1:G751"/>
  <sheetViews>
    <sheetView workbookViewId="0">
      <pane ySplit="5" topLeftCell="A376" activePane="bottomLeft" state="frozen"/>
      <selection pane="bottomLeft" activeCell="D382" sqref="D382"/>
    </sheetView>
  </sheetViews>
  <sheetFormatPr defaultRowHeight="11.25" x14ac:dyDescent="0.15"/>
  <cols>
    <col min="1" max="1" width="50.85546875" style="60" customWidth="1"/>
    <col min="2" max="2" width="20.28515625" style="37" bestFit="1" customWidth="1"/>
    <col min="3" max="3" width="16.85546875" style="37" bestFit="1" customWidth="1"/>
    <col min="4" max="4" width="14.140625" style="37" bestFit="1" customWidth="1"/>
    <col min="5" max="6" width="14.28515625" style="37" bestFit="1" customWidth="1"/>
    <col min="7" max="16384" width="9.140625" style="37"/>
  </cols>
  <sheetData>
    <row r="1" spans="1:6" ht="21.75" customHeight="1" x14ac:dyDescent="0.15">
      <c r="A1" s="192" t="s">
        <v>6</v>
      </c>
      <c r="B1" s="193"/>
      <c r="C1" s="193"/>
      <c r="D1" s="193"/>
      <c r="E1" s="193"/>
      <c r="F1" s="193"/>
    </row>
    <row r="2" spans="1:6" ht="33" customHeight="1" thickBot="1" x14ac:dyDescent="0.2">
      <c r="A2" s="194" t="s">
        <v>185</v>
      </c>
      <c r="B2" s="194"/>
      <c r="C2" s="194"/>
      <c r="D2" s="194"/>
      <c r="E2" s="194"/>
      <c r="F2" s="194"/>
    </row>
    <row r="3" spans="1:6" ht="26.25" thickBot="1" x14ac:dyDescent="0.25">
      <c r="A3" s="53" t="s">
        <v>17</v>
      </c>
      <c r="B3" s="81" t="s">
        <v>180</v>
      </c>
      <c r="C3" s="82" t="s">
        <v>184</v>
      </c>
      <c r="D3" s="82" t="s">
        <v>178</v>
      </c>
      <c r="E3" s="83" t="s">
        <v>183</v>
      </c>
      <c r="F3" s="84" t="s">
        <v>179</v>
      </c>
    </row>
    <row r="4" spans="1:6" ht="12" thickBot="1" x14ac:dyDescent="0.2">
      <c r="A4" s="85">
        <v>1</v>
      </c>
      <c r="B4" s="86">
        <v>2</v>
      </c>
      <c r="C4" s="87">
        <v>3</v>
      </c>
      <c r="D4" s="87">
        <v>4</v>
      </c>
      <c r="E4" s="85">
        <v>5</v>
      </c>
      <c r="F4" s="85">
        <v>6</v>
      </c>
    </row>
    <row r="5" spans="1:6" ht="12.75" x14ac:dyDescent="0.2">
      <c r="A5" s="50" t="s">
        <v>158</v>
      </c>
      <c r="B5" s="51">
        <v>3216235.28</v>
      </c>
      <c r="C5" s="51">
        <f>SUM(C6+C212+C719)</f>
        <v>3045996</v>
      </c>
      <c r="D5" s="51">
        <f>SUM(D6+D212+D719)</f>
        <v>3243041</v>
      </c>
      <c r="E5" s="51">
        <f>SUM(E6+E212+E719)</f>
        <v>3243041</v>
      </c>
      <c r="F5" s="51">
        <f>SUM(F6+F212+F719)</f>
        <v>3243041</v>
      </c>
    </row>
    <row r="6" spans="1:6" ht="25.5" x14ac:dyDescent="0.2">
      <c r="A6" s="47" t="s">
        <v>159</v>
      </c>
      <c r="B6" s="54">
        <v>2071006.77</v>
      </c>
      <c r="C6" s="54">
        <f>SUM(C7+C165)</f>
        <v>1979500</v>
      </c>
      <c r="D6" s="54">
        <f>SUM(D7+D165)</f>
        <v>2101500</v>
      </c>
      <c r="E6" s="54">
        <f>SUM(E7+E165)</f>
        <v>2101500</v>
      </c>
      <c r="F6" s="54">
        <f>SUM(F7+F165)</f>
        <v>2101500</v>
      </c>
    </row>
    <row r="7" spans="1:6" ht="12.75" x14ac:dyDescent="0.2">
      <c r="A7" s="55" t="s">
        <v>160</v>
      </c>
      <c r="B7" s="56">
        <v>110000</v>
      </c>
      <c r="C7" s="56">
        <v>116000</v>
      </c>
      <c r="D7" s="56">
        <f>SUM(D8+D82+D154)</f>
        <v>116000</v>
      </c>
      <c r="E7" s="56">
        <f t="shared" ref="E7:F7" si="0">SUM(E8+E82+E154)</f>
        <v>116000</v>
      </c>
      <c r="F7" s="56">
        <f t="shared" si="0"/>
        <v>116000</v>
      </c>
    </row>
    <row r="8" spans="1:6" ht="12.75" x14ac:dyDescent="0.2">
      <c r="A8" s="39" t="s">
        <v>151</v>
      </c>
      <c r="B8" s="58">
        <v>110000</v>
      </c>
      <c r="C8" s="58">
        <v>116000</v>
      </c>
      <c r="D8" s="58">
        <f>SUM(D9)</f>
        <v>0</v>
      </c>
      <c r="E8" s="58">
        <f t="shared" ref="E8:F8" si="1">SUM(E9)</f>
        <v>0</v>
      </c>
      <c r="F8" s="58">
        <f t="shared" si="1"/>
        <v>0</v>
      </c>
    </row>
    <row r="9" spans="1:6" ht="12.75" x14ac:dyDescent="0.2">
      <c r="A9" s="38" t="s">
        <v>181</v>
      </c>
      <c r="B9" s="48">
        <f>SUM(B10+B78)</f>
        <v>110000</v>
      </c>
      <c r="C9" s="48">
        <f>SUM(C10+C78)</f>
        <v>116000</v>
      </c>
      <c r="D9" s="48"/>
      <c r="E9" s="48"/>
      <c r="F9" s="48"/>
    </row>
    <row r="10" spans="1:6" ht="12.75" x14ac:dyDescent="0.2">
      <c r="A10" s="38" t="s">
        <v>27</v>
      </c>
      <c r="B10" s="48">
        <f>SUM(B11+B19+B35+B67)</f>
        <v>109245</v>
      </c>
      <c r="C10" s="48">
        <f>SUM(C11+C19+C35+C67)</f>
        <v>114900</v>
      </c>
      <c r="D10" s="48"/>
      <c r="E10" s="48"/>
      <c r="F10" s="48"/>
    </row>
    <row r="11" spans="1:6" ht="12.75" x14ac:dyDescent="0.2">
      <c r="A11" s="38" t="s">
        <v>69</v>
      </c>
      <c r="B11" s="48">
        <v>9501.93</v>
      </c>
      <c r="C11" s="48">
        <v>8345</v>
      </c>
      <c r="D11" s="48"/>
      <c r="E11" s="48"/>
      <c r="F11" s="48"/>
    </row>
    <row r="12" spans="1:6" ht="12.75" x14ac:dyDescent="0.2">
      <c r="A12" s="38" t="s">
        <v>28</v>
      </c>
      <c r="B12" s="48">
        <v>8275.9500000000007</v>
      </c>
      <c r="C12" s="48">
        <v>7300</v>
      </c>
      <c r="D12" s="48"/>
      <c r="E12" s="48"/>
      <c r="F12" s="48"/>
    </row>
    <row r="13" spans="1:6" ht="12.75" x14ac:dyDescent="0.2">
      <c r="A13" s="38" t="s">
        <v>70</v>
      </c>
      <c r="B13" s="48">
        <v>5930.52</v>
      </c>
      <c r="C13" s="48">
        <v>5500</v>
      </c>
      <c r="D13" s="48"/>
      <c r="E13" s="48"/>
      <c r="F13" s="48"/>
    </row>
    <row r="14" spans="1:6" ht="12.75" x14ac:dyDescent="0.2">
      <c r="A14" s="38" t="s">
        <v>71</v>
      </c>
      <c r="B14" s="48">
        <v>825</v>
      </c>
      <c r="C14" s="48">
        <v>1000</v>
      </c>
      <c r="D14" s="48"/>
      <c r="E14" s="48"/>
      <c r="F14" s="48"/>
    </row>
    <row r="15" spans="1:6" ht="12.75" x14ac:dyDescent="0.2">
      <c r="A15" s="38" t="s">
        <v>72</v>
      </c>
      <c r="B15" s="48">
        <v>1520.43</v>
      </c>
      <c r="C15" s="48">
        <v>800</v>
      </c>
      <c r="D15" s="48"/>
      <c r="E15" s="48"/>
      <c r="F15" s="48"/>
    </row>
    <row r="16" spans="1:6" ht="12.75" x14ac:dyDescent="0.2">
      <c r="A16" s="38" t="s">
        <v>29</v>
      </c>
      <c r="B16" s="48">
        <v>1225.98</v>
      </c>
      <c r="C16" s="48">
        <v>1045</v>
      </c>
      <c r="D16" s="48"/>
      <c r="E16" s="48"/>
      <c r="F16" s="48"/>
    </row>
    <row r="17" spans="1:6" ht="12.75" x14ac:dyDescent="0.2">
      <c r="A17" s="38" t="s">
        <v>73</v>
      </c>
      <c r="B17" s="48">
        <v>246.54</v>
      </c>
      <c r="C17" s="48">
        <v>545</v>
      </c>
      <c r="D17" s="48"/>
      <c r="E17" s="48"/>
      <c r="F17" s="48"/>
    </row>
    <row r="18" spans="1:6" ht="12.75" x14ac:dyDescent="0.2">
      <c r="A18" s="38" t="s">
        <v>74</v>
      </c>
      <c r="B18" s="48">
        <v>979.44</v>
      </c>
      <c r="C18" s="48">
        <v>500</v>
      </c>
      <c r="D18" s="48"/>
      <c r="E18" s="48"/>
      <c r="F18" s="48"/>
    </row>
    <row r="19" spans="1:6" ht="12.75" x14ac:dyDescent="0.2">
      <c r="A19" s="38" t="s">
        <v>75</v>
      </c>
      <c r="B19" s="48">
        <v>27319.79</v>
      </c>
      <c r="C19" s="48">
        <v>23100</v>
      </c>
      <c r="D19" s="48"/>
      <c r="E19" s="48"/>
      <c r="F19" s="48"/>
    </row>
    <row r="20" spans="1:6" ht="12.75" x14ac:dyDescent="0.2">
      <c r="A20" s="38" t="s">
        <v>30</v>
      </c>
      <c r="B20" s="48">
        <v>21518.35</v>
      </c>
      <c r="C20" s="48">
        <v>15100</v>
      </c>
      <c r="D20" s="48"/>
      <c r="E20" s="48"/>
      <c r="F20" s="48"/>
    </row>
    <row r="21" spans="1:6" ht="12.75" x14ac:dyDescent="0.2">
      <c r="A21" s="38" t="s">
        <v>76</v>
      </c>
      <c r="B21" s="48">
        <v>13570.07</v>
      </c>
      <c r="C21" s="48">
        <v>8500</v>
      </c>
      <c r="D21" s="48"/>
      <c r="E21" s="48"/>
      <c r="F21" s="48"/>
    </row>
    <row r="22" spans="1:6" ht="25.5" x14ac:dyDescent="0.2">
      <c r="A22" s="38" t="s">
        <v>77</v>
      </c>
      <c r="B22" s="48">
        <v>583.5</v>
      </c>
      <c r="C22" s="48">
        <v>250</v>
      </c>
      <c r="D22" s="48"/>
      <c r="E22" s="48"/>
      <c r="F22" s="48"/>
    </row>
    <row r="23" spans="1:6" ht="12.75" x14ac:dyDescent="0.2">
      <c r="A23" s="38" t="s">
        <v>78</v>
      </c>
      <c r="B23" s="48">
        <v>3114.71</v>
      </c>
      <c r="C23" s="48">
        <v>2200</v>
      </c>
      <c r="D23" s="48"/>
      <c r="E23" s="48"/>
      <c r="F23" s="48"/>
    </row>
    <row r="24" spans="1:6" ht="12.75" x14ac:dyDescent="0.2">
      <c r="A24" s="38" t="s">
        <v>79</v>
      </c>
      <c r="B24" s="48">
        <v>3635.63</v>
      </c>
      <c r="C24" s="48">
        <v>4000</v>
      </c>
      <c r="D24" s="48"/>
      <c r="E24" s="48"/>
      <c r="F24" s="48"/>
    </row>
    <row r="25" spans="1:6" ht="12.75" x14ac:dyDescent="0.2">
      <c r="A25" s="38" t="s">
        <v>80</v>
      </c>
      <c r="B25" s="48">
        <v>614.44000000000005</v>
      </c>
      <c r="C25" s="48">
        <v>150</v>
      </c>
      <c r="D25" s="48"/>
      <c r="E25" s="48"/>
      <c r="F25" s="48"/>
    </row>
    <row r="26" spans="1:6" ht="12.75" x14ac:dyDescent="0.2">
      <c r="A26" s="38" t="s">
        <v>31</v>
      </c>
      <c r="B26" s="48">
        <v>384.81</v>
      </c>
      <c r="C26" s="48">
        <v>200</v>
      </c>
      <c r="D26" s="48"/>
      <c r="E26" s="48"/>
      <c r="F26" s="48"/>
    </row>
    <row r="27" spans="1:6" ht="12.75" x14ac:dyDescent="0.2">
      <c r="A27" s="38" t="s">
        <v>81</v>
      </c>
      <c r="B27" s="48">
        <v>384.81</v>
      </c>
      <c r="C27" s="48">
        <v>200</v>
      </c>
      <c r="D27" s="48"/>
      <c r="E27" s="48"/>
      <c r="F27" s="48"/>
    </row>
    <row r="28" spans="1:6" ht="12.75" x14ac:dyDescent="0.2">
      <c r="A28" s="38" t="s">
        <v>32</v>
      </c>
      <c r="B28" s="48">
        <v>44</v>
      </c>
      <c r="C28" s="48">
        <v>50</v>
      </c>
      <c r="D28" s="48"/>
      <c r="E28" s="48"/>
      <c r="F28" s="48"/>
    </row>
    <row r="29" spans="1:6" ht="12.75" x14ac:dyDescent="0.2">
      <c r="A29" s="38" t="s">
        <v>82</v>
      </c>
      <c r="B29" s="48">
        <v>44</v>
      </c>
      <c r="C29" s="48">
        <v>50</v>
      </c>
      <c r="D29" s="48"/>
      <c r="E29" s="48"/>
      <c r="F29" s="48"/>
    </row>
    <row r="30" spans="1:6" ht="12.75" x14ac:dyDescent="0.2">
      <c r="A30" s="38" t="s">
        <v>33</v>
      </c>
      <c r="B30" s="48">
        <v>4395.1400000000003</v>
      </c>
      <c r="C30" s="48">
        <v>6500</v>
      </c>
      <c r="D30" s="48"/>
      <c r="E30" s="48"/>
      <c r="F30" s="48"/>
    </row>
    <row r="31" spans="1:6" ht="25.5" x14ac:dyDescent="0.2">
      <c r="A31" s="38" t="s">
        <v>83</v>
      </c>
      <c r="B31" s="48">
        <v>2146.85</v>
      </c>
      <c r="C31" s="48">
        <v>5000</v>
      </c>
      <c r="D31" s="48"/>
      <c r="E31" s="48"/>
      <c r="F31" s="48"/>
    </row>
    <row r="32" spans="1:6" ht="25.5" x14ac:dyDescent="0.2">
      <c r="A32" s="38" t="s">
        <v>84</v>
      </c>
      <c r="B32" s="48">
        <v>2248.29</v>
      </c>
      <c r="C32" s="48">
        <v>1500</v>
      </c>
      <c r="D32" s="48"/>
      <c r="E32" s="48"/>
      <c r="F32" s="48"/>
    </row>
    <row r="33" spans="1:6" ht="12.75" x14ac:dyDescent="0.2">
      <c r="A33" s="38" t="s">
        <v>35</v>
      </c>
      <c r="B33" s="48">
        <v>977.49</v>
      </c>
      <c r="C33" s="48">
        <v>1250</v>
      </c>
      <c r="D33" s="48"/>
      <c r="E33" s="48"/>
      <c r="F33" s="48"/>
    </row>
    <row r="34" spans="1:6" ht="12.75" x14ac:dyDescent="0.2">
      <c r="A34" s="38" t="s">
        <v>86</v>
      </c>
      <c r="B34" s="48">
        <v>977.49</v>
      </c>
      <c r="C34" s="48">
        <v>1250</v>
      </c>
      <c r="D34" s="48"/>
      <c r="E34" s="48"/>
      <c r="F34" s="48"/>
    </row>
    <row r="35" spans="1:6" ht="12.75" x14ac:dyDescent="0.2">
      <c r="A35" s="38" t="s">
        <v>87</v>
      </c>
      <c r="B35" s="48">
        <v>67961</v>
      </c>
      <c r="C35" s="48">
        <v>78185</v>
      </c>
      <c r="D35" s="48"/>
      <c r="E35" s="48"/>
      <c r="F35" s="48"/>
    </row>
    <row r="36" spans="1:6" ht="12.75" x14ac:dyDescent="0.2">
      <c r="A36" s="38" t="s">
        <v>36</v>
      </c>
      <c r="B36" s="48">
        <v>4979.9799999999996</v>
      </c>
      <c r="C36" s="48">
        <v>4750</v>
      </c>
      <c r="D36" s="48"/>
      <c r="E36" s="48"/>
      <c r="F36" s="48"/>
    </row>
    <row r="37" spans="1:6" ht="12.75" x14ac:dyDescent="0.2">
      <c r="A37" s="38" t="s">
        <v>88</v>
      </c>
      <c r="B37" s="48">
        <v>4115.74</v>
      </c>
      <c r="C37" s="48">
        <v>4000</v>
      </c>
      <c r="D37" s="48"/>
      <c r="E37" s="48"/>
      <c r="F37" s="48"/>
    </row>
    <row r="38" spans="1:6" ht="12.75" x14ac:dyDescent="0.2">
      <c r="A38" s="38" t="s">
        <v>89</v>
      </c>
      <c r="B38" s="48">
        <v>864.24</v>
      </c>
      <c r="C38" s="48">
        <v>750</v>
      </c>
      <c r="D38" s="48"/>
      <c r="E38" s="48"/>
      <c r="F38" s="48"/>
    </row>
    <row r="39" spans="1:6" ht="12.75" x14ac:dyDescent="0.2">
      <c r="A39" s="38" t="s">
        <v>148</v>
      </c>
      <c r="B39" s="49"/>
      <c r="C39" s="49"/>
      <c r="D39" s="49"/>
      <c r="E39" s="49"/>
      <c r="F39" s="49"/>
    </row>
    <row r="40" spans="1:6" ht="12.75" x14ac:dyDescent="0.2">
      <c r="A40" s="38" t="s">
        <v>37</v>
      </c>
      <c r="B40" s="48">
        <v>6341.07</v>
      </c>
      <c r="C40" s="48">
        <v>30860</v>
      </c>
      <c r="D40" s="48"/>
      <c r="E40" s="48"/>
      <c r="F40" s="48"/>
    </row>
    <row r="41" spans="1:6" ht="25.5" x14ac:dyDescent="0.2">
      <c r="A41" s="38" t="s">
        <v>90</v>
      </c>
      <c r="B41" s="48">
        <v>2370.69</v>
      </c>
      <c r="C41" s="48">
        <v>8500</v>
      </c>
      <c r="D41" s="48"/>
      <c r="E41" s="48"/>
      <c r="F41" s="48"/>
    </row>
    <row r="42" spans="1:6" ht="25.5" x14ac:dyDescent="0.2">
      <c r="A42" s="38" t="s">
        <v>91</v>
      </c>
      <c r="B42" s="48">
        <v>3595.38</v>
      </c>
      <c r="C42" s="48">
        <v>21860</v>
      </c>
      <c r="D42" s="48"/>
      <c r="E42" s="48"/>
      <c r="F42" s="48"/>
    </row>
    <row r="43" spans="1:6" ht="12.75" x14ac:dyDescent="0.2">
      <c r="A43" s="38" t="s">
        <v>92</v>
      </c>
      <c r="B43" s="48">
        <v>375</v>
      </c>
      <c r="C43" s="48">
        <v>500</v>
      </c>
      <c r="D43" s="48"/>
      <c r="E43" s="48"/>
      <c r="F43" s="48"/>
    </row>
    <row r="44" spans="1:6" ht="12.75" x14ac:dyDescent="0.2">
      <c r="A44" s="38" t="s">
        <v>38</v>
      </c>
      <c r="B44" s="48">
        <v>248.85</v>
      </c>
      <c r="C44" s="48">
        <v>300</v>
      </c>
      <c r="D44" s="48"/>
      <c r="E44" s="48"/>
      <c r="F44" s="48"/>
    </row>
    <row r="45" spans="1:6" ht="12.75" x14ac:dyDescent="0.2">
      <c r="A45" s="38" t="s">
        <v>93</v>
      </c>
      <c r="B45" s="48">
        <v>248.85</v>
      </c>
      <c r="C45" s="48">
        <v>300</v>
      </c>
      <c r="D45" s="48"/>
      <c r="E45" s="48"/>
      <c r="F45" s="48"/>
    </row>
    <row r="46" spans="1:6" ht="12.75" x14ac:dyDescent="0.2">
      <c r="A46" s="38" t="s">
        <v>39</v>
      </c>
      <c r="B46" s="48">
        <v>22158.28</v>
      </c>
      <c r="C46" s="48">
        <v>18030</v>
      </c>
      <c r="D46" s="48"/>
      <c r="E46" s="48"/>
      <c r="F46" s="48"/>
    </row>
    <row r="47" spans="1:6" ht="12.75" x14ac:dyDescent="0.2">
      <c r="A47" s="38" t="s">
        <v>94</v>
      </c>
      <c r="B47" s="48">
        <v>3528</v>
      </c>
      <c r="C47" s="48">
        <v>4000</v>
      </c>
      <c r="D47" s="48"/>
      <c r="E47" s="48"/>
      <c r="F47" s="48"/>
    </row>
    <row r="48" spans="1:6" ht="12.75" x14ac:dyDescent="0.2">
      <c r="A48" s="38" t="s">
        <v>95</v>
      </c>
      <c r="B48" s="48">
        <v>5677.52</v>
      </c>
      <c r="C48" s="48">
        <v>5800</v>
      </c>
      <c r="D48" s="48"/>
      <c r="E48" s="48"/>
      <c r="F48" s="48"/>
    </row>
    <row r="49" spans="1:6" ht="12.75" x14ac:dyDescent="0.2">
      <c r="A49" s="38" t="s">
        <v>96</v>
      </c>
      <c r="B49" s="48">
        <v>1497.5</v>
      </c>
      <c r="C49" s="48">
        <v>1500</v>
      </c>
      <c r="D49" s="48"/>
      <c r="E49" s="48"/>
      <c r="F49" s="48"/>
    </row>
    <row r="50" spans="1:6" ht="12.75" x14ac:dyDescent="0.2">
      <c r="A50" s="38" t="s">
        <v>97</v>
      </c>
      <c r="B50" s="48">
        <v>4729.63</v>
      </c>
      <c r="C50" s="49"/>
      <c r="D50" s="49"/>
      <c r="E50" s="49"/>
      <c r="F50" s="49"/>
    </row>
    <row r="51" spans="1:6" ht="12.75" x14ac:dyDescent="0.2">
      <c r="A51" s="38" t="s">
        <v>98</v>
      </c>
      <c r="B51" s="48">
        <v>6725.63</v>
      </c>
      <c r="C51" s="48">
        <v>6730</v>
      </c>
      <c r="D51" s="48"/>
      <c r="E51" s="48"/>
      <c r="F51" s="48"/>
    </row>
    <row r="52" spans="1:6" ht="12.75" x14ac:dyDescent="0.2">
      <c r="A52" s="38" t="s">
        <v>68</v>
      </c>
      <c r="B52" s="48">
        <v>1162.5</v>
      </c>
      <c r="C52" s="48">
        <v>1000</v>
      </c>
      <c r="D52" s="48"/>
      <c r="E52" s="48"/>
      <c r="F52" s="48"/>
    </row>
    <row r="53" spans="1:6" ht="12.75" x14ac:dyDescent="0.2">
      <c r="A53" s="38" t="s">
        <v>99</v>
      </c>
      <c r="B53" s="48">
        <v>1162.5</v>
      </c>
      <c r="C53" s="48">
        <v>1000</v>
      </c>
      <c r="D53" s="48"/>
      <c r="E53" s="48"/>
      <c r="F53" s="48"/>
    </row>
    <row r="54" spans="1:6" ht="12.75" x14ac:dyDescent="0.2">
      <c r="A54" s="38" t="s">
        <v>40</v>
      </c>
      <c r="B54" s="41">
        <v>5904.01</v>
      </c>
      <c r="C54" s="41">
        <v>8140</v>
      </c>
      <c r="D54" s="41"/>
      <c r="E54" s="41"/>
      <c r="F54" s="41"/>
    </row>
    <row r="55" spans="1:6" ht="14.25" customHeight="1" x14ac:dyDescent="0.2">
      <c r="A55" s="38" t="s">
        <v>100</v>
      </c>
      <c r="B55" s="41">
        <v>5904.01</v>
      </c>
      <c r="C55" s="41">
        <v>8140</v>
      </c>
      <c r="D55" s="41"/>
      <c r="E55" s="41"/>
      <c r="F55" s="41"/>
    </row>
    <row r="56" spans="1:6" ht="12.75" x14ac:dyDescent="0.2">
      <c r="A56" s="38" t="s">
        <v>41</v>
      </c>
      <c r="B56" s="41">
        <v>7157.57</v>
      </c>
      <c r="C56" s="41">
        <v>505</v>
      </c>
      <c r="D56" s="41"/>
      <c r="E56" s="41"/>
      <c r="F56" s="41"/>
    </row>
    <row r="57" spans="1:6" ht="12.75" x14ac:dyDescent="0.2">
      <c r="A57" s="38" t="s">
        <v>101</v>
      </c>
      <c r="B57" s="41">
        <v>304.32</v>
      </c>
      <c r="C57" s="41">
        <v>305</v>
      </c>
      <c r="D57" s="41"/>
      <c r="E57" s="41"/>
      <c r="F57" s="41"/>
    </row>
    <row r="58" spans="1:6" ht="12.75" x14ac:dyDescent="0.2">
      <c r="A58" s="38" t="s">
        <v>102</v>
      </c>
      <c r="B58" s="41"/>
      <c r="C58" s="41"/>
      <c r="D58" s="41"/>
      <c r="E58" s="41"/>
      <c r="F58" s="41"/>
    </row>
    <row r="59" spans="1:6" ht="12.75" x14ac:dyDescent="0.2">
      <c r="A59" s="38" t="s">
        <v>103</v>
      </c>
      <c r="B59" s="41">
        <v>6853.25</v>
      </c>
      <c r="C59" s="41">
        <v>200</v>
      </c>
      <c r="D59" s="41"/>
      <c r="E59" s="41"/>
      <c r="F59" s="41"/>
    </row>
    <row r="60" spans="1:6" ht="12.75" x14ac:dyDescent="0.2">
      <c r="A60" s="38" t="s">
        <v>42</v>
      </c>
      <c r="B60" s="41">
        <v>3542.73</v>
      </c>
      <c r="C60" s="41">
        <v>4300</v>
      </c>
      <c r="D60" s="41"/>
      <c r="E60" s="41"/>
      <c r="F60" s="41"/>
    </row>
    <row r="61" spans="1:6" ht="12.75" x14ac:dyDescent="0.2">
      <c r="A61" s="38" t="s">
        <v>104</v>
      </c>
      <c r="B61" s="41">
        <v>3014.84</v>
      </c>
      <c r="C61" s="41">
        <v>3800</v>
      </c>
      <c r="D61" s="41"/>
      <c r="E61" s="41"/>
      <c r="F61" s="41"/>
    </row>
    <row r="62" spans="1:6" ht="12.75" x14ac:dyDescent="0.2">
      <c r="A62" s="38" t="s">
        <v>105</v>
      </c>
      <c r="B62" s="41">
        <v>527.89</v>
      </c>
      <c r="C62" s="41">
        <v>500</v>
      </c>
      <c r="D62" s="41"/>
      <c r="E62" s="41"/>
      <c r="F62" s="41"/>
    </row>
    <row r="63" spans="1:6" ht="12.75" x14ac:dyDescent="0.2">
      <c r="A63" s="38" t="s">
        <v>43</v>
      </c>
      <c r="B63" s="41">
        <v>16466.009999999998</v>
      </c>
      <c r="C63" s="41">
        <v>10300</v>
      </c>
      <c r="D63" s="41"/>
      <c r="E63" s="41"/>
      <c r="F63" s="41"/>
    </row>
    <row r="64" spans="1:6" ht="25.5" x14ac:dyDescent="0.2">
      <c r="A64" s="38" t="s">
        <v>106</v>
      </c>
      <c r="B64" s="41">
        <v>1087.19</v>
      </c>
      <c r="C64" s="41">
        <v>1100</v>
      </c>
      <c r="D64" s="41"/>
      <c r="E64" s="41"/>
      <c r="F64" s="41"/>
    </row>
    <row r="65" spans="1:6" ht="12.75" x14ac:dyDescent="0.2">
      <c r="A65" s="38" t="s">
        <v>107</v>
      </c>
      <c r="B65" s="41">
        <v>15378.82</v>
      </c>
      <c r="C65" s="41">
        <v>9000</v>
      </c>
      <c r="D65" s="41"/>
      <c r="E65" s="41"/>
      <c r="F65" s="41"/>
    </row>
    <row r="66" spans="1:6" ht="12.75" x14ac:dyDescent="0.2">
      <c r="A66" s="38" t="s">
        <v>108</v>
      </c>
      <c r="B66" s="41"/>
      <c r="C66" s="41">
        <v>200</v>
      </c>
      <c r="D66" s="41"/>
      <c r="E66" s="41"/>
      <c r="F66" s="41"/>
    </row>
    <row r="67" spans="1:6" ht="12.75" x14ac:dyDescent="0.2">
      <c r="A67" s="38" t="s">
        <v>109</v>
      </c>
      <c r="B67" s="41">
        <v>4462.28</v>
      </c>
      <c r="C67" s="41">
        <v>5270</v>
      </c>
      <c r="D67" s="41"/>
      <c r="E67" s="41"/>
      <c r="F67" s="41"/>
    </row>
    <row r="68" spans="1:6" ht="12.75" x14ac:dyDescent="0.2">
      <c r="A68" s="38" t="s">
        <v>44</v>
      </c>
      <c r="B68" s="41">
        <v>3272.69</v>
      </c>
      <c r="C68" s="41">
        <v>3500</v>
      </c>
      <c r="D68" s="41"/>
      <c r="E68" s="41"/>
      <c r="F68" s="41"/>
    </row>
    <row r="69" spans="1:6" ht="12.75" x14ac:dyDescent="0.2">
      <c r="A69" s="38" t="s">
        <v>110</v>
      </c>
      <c r="B69" s="41">
        <v>3272.69</v>
      </c>
      <c r="C69" s="41">
        <v>3500</v>
      </c>
      <c r="D69" s="41"/>
      <c r="E69" s="41"/>
      <c r="F69" s="41"/>
    </row>
    <row r="70" spans="1:6" ht="12.75" x14ac:dyDescent="0.2">
      <c r="A70" s="38" t="s">
        <v>45</v>
      </c>
      <c r="B70" s="41">
        <v>400.62</v>
      </c>
      <c r="C70" s="41">
        <v>500</v>
      </c>
      <c r="D70" s="41"/>
      <c r="E70" s="41"/>
      <c r="F70" s="41"/>
    </row>
    <row r="71" spans="1:6" ht="12.75" x14ac:dyDescent="0.2">
      <c r="A71" s="38" t="s">
        <v>111</v>
      </c>
      <c r="B71" s="41">
        <v>400.62</v>
      </c>
      <c r="C71" s="41">
        <v>500</v>
      </c>
      <c r="D71" s="41"/>
      <c r="E71" s="41"/>
      <c r="F71" s="41"/>
    </row>
    <row r="72" spans="1:6" ht="12.75" x14ac:dyDescent="0.2">
      <c r="A72" s="38" t="s">
        <v>46</v>
      </c>
      <c r="B72" s="41">
        <v>70</v>
      </c>
      <c r="C72" s="41">
        <v>70</v>
      </c>
      <c r="D72" s="41"/>
      <c r="E72" s="41"/>
      <c r="F72" s="41"/>
    </row>
    <row r="73" spans="1:6" ht="12.75" x14ac:dyDescent="0.2">
      <c r="A73" s="38" t="s">
        <v>112</v>
      </c>
      <c r="B73" s="41">
        <v>70</v>
      </c>
      <c r="C73" s="41">
        <v>70</v>
      </c>
      <c r="D73" s="41"/>
      <c r="E73" s="41"/>
      <c r="F73" s="41"/>
    </row>
    <row r="74" spans="1:6" ht="12.75" x14ac:dyDescent="0.2">
      <c r="A74" s="38" t="s">
        <v>47</v>
      </c>
      <c r="B74" s="41">
        <v>560.59</v>
      </c>
      <c r="C74" s="41">
        <v>200</v>
      </c>
      <c r="D74" s="41"/>
      <c r="E74" s="41"/>
      <c r="F74" s="41"/>
    </row>
    <row r="75" spans="1:6" ht="12.75" x14ac:dyDescent="0.2">
      <c r="A75" s="38" t="s">
        <v>113</v>
      </c>
      <c r="B75" s="41">
        <v>560.59</v>
      </c>
      <c r="C75" s="41">
        <v>200</v>
      </c>
      <c r="D75" s="41"/>
      <c r="E75" s="41"/>
      <c r="F75" s="41"/>
    </row>
    <row r="76" spans="1:6" ht="12.75" x14ac:dyDescent="0.2">
      <c r="A76" s="38" t="s">
        <v>48</v>
      </c>
      <c r="B76" s="41">
        <v>158.38</v>
      </c>
      <c r="C76" s="41">
        <v>1000</v>
      </c>
      <c r="D76" s="41"/>
      <c r="E76" s="41"/>
      <c r="F76" s="41"/>
    </row>
    <row r="77" spans="1:6" ht="12.75" x14ac:dyDescent="0.2">
      <c r="A77" s="38" t="s">
        <v>114</v>
      </c>
      <c r="B77" s="41">
        <v>158.38</v>
      </c>
      <c r="C77" s="41">
        <v>1000</v>
      </c>
      <c r="D77" s="41"/>
      <c r="E77" s="41"/>
      <c r="F77" s="41"/>
    </row>
    <row r="78" spans="1:6" ht="12.75" x14ac:dyDescent="0.2">
      <c r="A78" s="38" t="s">
        <v>49</v>
      </c>
      <c r="B78" s="41">
        <v>755</v>
      </c>
      <c r="C78" s="41">
        <v>1100</v>
      </c>
      <c r="D78" s="41"/>
      <c r="E78" s="41"/>
      <c r="F78" s="41"/>
    </row>
    <row r="79" spans="1:6" ht="12.75" x14ac:dyDescent="0.2">
      <c r="A79" s="38" t="s">
        <v>115</v>
      </c>
      <c r="B79" s="41">
        <v>755</v>
      </c>
      <c r="C79" s="41">
        <v>1100</v>
      </c>
      <c r="D79" s="41"/>
      <c r="E79" s="41"/>
      <c r="F79" s="41"/>
    </row>
    <row r="80" spans="1:6" ht="12.75" x14ac:dyDescent="0.2">
      <c r="A80" s="38" t="s">
        <v>50</v>
      </c>
      <c r="B80" s="41">
        <v>755</v>
      </c>
      <c r="C80" s="41">
        <v>1100</v>
      </c>
      <c r="D80" s="41"/>
      <c r="E80" s="41"/>
      <c r="F80" s="41"/>
    </row>
    <row r="81" spans="1:7" ht="12.75" x14ac:dyDescent="0.2">
      <c r="A81" s="38" t="s">
        <v>116</v>
      </c>
      <c r="B81" s="41">
        <v>755</v>
      </c>
      <c r="C81" s="41">
        <v>1100</v>
      </c>
      <c r="D81" s="41"/>
      <c r="E81" s="41"/>
      <c r="F81" s="41"/>
    </row>
    <row r="82" spans="1:7" ht="12.75" x14ac:dyDescent="0.2">
      <c r="A82" s="39" t="s">
        <v>252</v>
      </c>
      <c r="B82" s="58"/>
      <c r="C82" s="58"/>
      <c r="D82" s="58">
        <f>SUM(D83)</f>
        <v>87950</v>
      </c>
      <c r="E82" s="58">
        <f t="shared" ref="E82:F82" si="2">SUM(E83)</f>
        <v>87950</v>
      </c>
      <c r="F82" s="58">
        <f t="shared" si="2"/>
        <v>87950</v>
      </c>
    </row>
    <row r="83" spans="1:7" ht="12.75" x14ac:dyDescent="0.2">
      <c r="A83" s="38" t="s">
        <v>181</v>
      </c>
      <c r="B83" s="48"/>
      <c r="C83" s="48"/>
      <c r="D83" s="48">
        <f>SUM(D84+D150)</f>
        <v>87950</v>
      </c>
      <c r="E83" s="48">
        <f>SUM(E84+E150)</f>
        <v>87950</v>
      </c>
      <c r="F83" s="48">
        <f>SUM(F84+F150)</f>
        <v>87950</v>
      </c>
    </row>
    <row r="84" spans="1:7" ht="12.75" x14ac:dyDescent="0.2">
      <c r="A84" s="38" t="s">
        <v>27</v>
      </c>
      <c r="B84" s="48"/>
      <c r="C84" s="48"/>
      <c r="D84" s="48">
        <f>SUM(D85+D93+D107+D139)</f>
        <v>87950</v>
      </c>
      <c r="E84" s="48">
        <f>SUM(E85+E93+E107+E139)</f>
        <v>87950</v>
      </c>
      <c r="F84" s="48">
        <f>SUM(F85+F93+F107+F139)</f>
        <v>87950</v>
      </c>
    </row>
    <row r="85" spans="1:7" ht="12.75" x14ac:dyDescent="0.2">
      <c r="A85" s="38" t="s">
        <v>69</v>
      </c>
      <c r="B85" s="48"/>
      <c r="C85" s="48"/>
      <c r="D85" s="48">
        <f>SUM(D86+D90)</f>
        <v>11250</v>
      </c>
      <c r="E85" s="48">
        <f t="shared" ref="E85:F85" si="3">SUM(E86+E90)</f>
        <v>11250</v>
      </c>
      <c r="F85" s="48">
        <f t="shared" si="3"/>
        <v>11250</v>
      </c>
    </row>
    <row r="86" spans="1:7" ht="12.75" x14ac:dyDescent="0.2">
      <c r="A86" s="38" t="s">
        <v>28</v>
      </c>
      <c r="B86" s="48"/>
      <c r="C86" s="48"/>
      <c r="D86" s="48">
        <f>SUM(D87:D89)</f>
        <v>9500</v>
      </c>
      <c r="E86" s="48">
        <f t="shared" ref="E86:F86" si="4">SUM(E87:E89)</f>
        <v>9500</v>
      </c>
      <c r="F86" s="48">
        <f t="shared" si="4"/>
        <v>9500</v>
      </c>
    </row>
    <row r="87" spans="1:7" ht="12.75" x14ac:dyDescent="0.2">
      <c r="A87" s="38" t="s">
        <v>70</v>
      </c>
      <c r="B87" s="48"/>
      <c r="C87" s="48"/>
      <c r="D87" s="48">
        <v>5500</v>
      </c>
      <c r="E87" s="48">
        <v>5500</v>
      </c>
      <c r="F87" s="48">
        <v>5500</v>
      </c>
    </row>
    <row r="88" spans="1:7" ht="12.75" x14ac:dyDescent="0.2">
      <c r="A88" s="38" t="s">
        <v>71</v>
      </c>
      <c r="B88" s="48"/>
      <c r="C88" s="48"/>
      <c r="D88" s="48">
        <v>2000</v>
      </c>
      <c r="E88" s="48">
        <v>2000</v>
      </c>
      <c r="F88" s="48">
        <v>2000</v>
      </c>
    </row>
    <row r="89" spans="1:7" ht="12.75" x14ac:dyDescent="0.2">
      <c r="A89" s="38" t="s">
        <v>72</v>
      </c>
      <c r="B89" s="48"/>
      <c r="C89" s="48"/>
      <c r="D89" s="48">
        <v>2000</v>
      </c>
      <c r="E89" s="48">
        <v>2000</v>
      </c>
      <c r="F89" s="48">
        <v>2000</v>
      </c>
    </row>
    <row r="90" spans="1:7" ht="12.75" x14ac:dyDescent="0.2">
      <c r="A90" s="38" t="s">
        <v>29</v>
      </c>
      <c r="B90" s="48"/>
      <c r="C90" s="48"/>
      <c r="D90" s="48">
        <f>SUM(D91:D92)</f>
        <v>1750</v>
      </c>
      <c r="E90" s="48">
        <f t="shared" ref="E90:F90" si="5">SUM(E91:E92)</f>
        <v>1750</v>
      </c>
      <c r="F90" s="48">
        <f t="shared" si="5"/>
        <v>1750</v>
      </c>
    </row>
    <row r="91" spans="1:7" ht="12.75" x14ac:dyDescent="0.2">
      <c r="A91" s="38" t="s">
        <v>73</v>
      </c>
      <c r="B91" s="48"/>
      <c r="C91" s="48"/>
      <c r="D91" s="48">
        <v>250</v>
      </c>
      <c r="E91" s="48">
        <v>250</v>
      </c>
      <c r="F91" s="48">
        <v>250</v>
      </c>
    </row>
    <row r="92" spans="1:7" ht="12.75" x14ac:dyDescent="0.2">
      <c r="A92" s="38" t="s">
        <v>74</v>
      </c>
      <c r="B92" s="48"/>
      <c r="C92" s="48"/>
      <c r="D92" s="48">
        <v>1500</v>
      </c>
      <c r="E92" s="48">
        <v>1500</v>
      </c>
      <c r="F92" s="48">
        <v>1500</v>
      </c>
    </row>
    <row r="93" spans="1:7" ht="12.75" x14ac:dyDescent="0.2">
      <c r="A93" s="38" t="s">
        <v>75</v>
      </c>
      <c r="B93" s="48"/>
      <c r="C93" s="48"/>
      <c r="D93" s="48">
        <f>SUM(D94+D100+D102+D105)</f>
        <v>22200</v>
      </c>
      <c r="E93" s="48">
        <f>SUM(E94+E100+E102+E105)</f>
        <v>22200</v>
      </c>
      <c r="F93" s="48">
        <f>SUM(F94+F100+F102+F105)</f>
        <v>22200</v>
      </c>
    </row>
    <row r="94" spans="1:7" ht="12.75" x14ac:dyDescent="0.2">
      <c r="A94" s="38" t="s">
        <v>30</v>
      </c>
      <c r="B94" s="48"/>
      <c r="C94" s="48"/>
      <c r="D94" s="48">
        <f>SUM(D95:D99)</f>
        <v>14000</v>
      </c>
      <c r="E94" s="48">
        <f t="shared" ref="E94:F94" si="6">SUM(E95:E99)</f>
        <v>14000</v>
      </c>
      <c r="F94" s="48">
        <f t="shared" si="6"/>
        <v>14000</v>
      </c>
    </row>
    <row r="95" spans="1:7" ht="12.75" x14ac:dyDescent="0.2">
      <c r="A95" s="38" t="s">
        <v>76</v>
      </c>
      <c r="B95" s="48"/>
      <c r="C95" s="48"/>
      <c r="D95" s="48">
        <v>6000</v>
      </c>
      <c r="E95" s="48">
        <v>6000</v>
      </c>
      <c r="F95" s="48">
        <v>6000</v>
      </c>
    </row>
    <row r="96" spans="1:7" ht="25.5" x14ac:dyDescent="0.2">
      <c r="A96" s="38" t="s">
        <v>77</v>
      </c>
      <c r="B96" s="48"/>
      <c r="C96" s="48"/>
      <c r="D96" s="41">
        <v>600</v>
      </c>
      <c r="E96" s="41">
        <v>600</v>
      </c>
      <c r="F96" s="41">
        <v>600</v>
      </c>
      <c r="G96" s="133"/>
    </row>
    <row r="97" spans="1:7" ht="12.75" x14ac:dyDescent="0.2">
      <c r="A97" s="38" t="s">
        <v>78</v>
      </c>
      <c r="B97" s="48"/>
      <c r="C97" s="48"/>
      <c r="D97" s="41">
        <v>2400</v>
      </c>
      <c r="E97" s="41">
        <v>2400</v>
      </c>
      <c r="F97" s="41">
        <v>2400</v>
      </c>
      <c r="G97" s="133"/>
    </row>
    <row r="98" spans="1:7" ht="12.75" x14ac:dyDescent="0.2">
      <c r="A98" s="38" t="s">
        <v>79</v>
      </c>
      <c r="B98" s="48"/>
      <c r="C98" s="48"/>
      <c r="D98" s="41">
        <v>4000</v>
      </c>
      <c r="E98" s="41">
        <v>4000</v>
      </c>
      <c r="F98" s="41">
        <v>4000</v>
      </c>
      <c r="G98" s="133"/>
    </row>
    <row r="99" spans="1:7" ht="12.75" x14ac:dyDescent="0.2">
      <c r="A99" s="38" t="s">
        <v>80</v>
      </c>
      <c r="B99" s="48"/>
      <c r="C99" s="48"/>
      <c r="D99" s="41">
        <v>1000</v>
      </c>
      <c r="E99" s="41">
        <v>1000</v>
      </c>
      <c r="F99" s="41">
        <v>1000</v>
      </c>
      <c r="G99" s="133"/>
    </row>
    <row r="100" spans="1:7" ht="12.75" x14ac:dyDescent="0.2">
      <c r="A100" s="38" t="s">
        <v>31</v>
      </c>
      <c r="B100" s="48"/>
      <c r="C100" s="48"/>
      <c r="D100" s="41">
        <f>SUM(D101)</f>
        <v>200</v>
      </c>
      <c r="E100" s="41">
        <f t="shared" ref="E100:F100" si="7">SUM(E101)</f>
        <v>200</v>
      </c>
      <c r="F100" s="41">
        <f t="shared" si="7"/>
        <v>200</v>
      </c>
      <c r="G100" s="133"/>
    </row>
    <row r="101" spans="1:7" ht="12.75" x14ac:dyDescent="0.2">
      <c r="A101" s="38" t="s">
        <v>81</v>
      </c>
      <c r="B101" s="48"/>
      <c r="C101" s="48"/>
      <c r="D101" s="41">
        <v>200</v>
      </c>
      <c r="E101" s="41">
        <v>200</v>
      </c>
      <c r="F101" s="41">
        <v>200</v>
      </c>
      <c r="G101" s="133"/>
    </row>
    <row r="102" spans="1:7" ht="12.75" x14ac:dyDescent="0.2">
      <c r="A102" s="38" t="s">
        <v>33</v>
      </c>
      <c r="B102" s="48"/>
      <c r="C102" s="48"/>
      <c r="D102" s="41">
        <f>SUM(D103:D104)</f>
        <v>6500</v>
      </c>
      <c r="E102" s="41">
        <f t="shared" ref="E102:F102" si="8">SUM(E103:E104)</f>
        <v>6500</v>
      </c>
      <c r="F102" s="41">
        <f t="shared" si="8"/>
        <v>6500</v>
      </c>
      <c r="G102" s="133"/>
    </row>
    <row r="103" spans="1:7" ht="25.5" x14ac:dyDescent="0.2">
      <c r="A103" s="38" t="s">
        <v>83</v>
      </c>
      <c r="B103" s="48"/>
      <c r="C103" s="48"/>
      <c r="D103" s="41">
        <v>5000</v>
      </c>
      <c r="E103" s="41">
        <v>5000</v>
      </c>
      <c r="F103" s="41">
        <v>5000</v>
      </c>
      <c r="G103" s="133"/>
    </row>
    <row r="104" spans="1:7" ht="25.5" x14ac:dyDescent="0.2">
      <c r="A104" s="38" t="s">
        <v>84</v>
      </c>
      <c r="B104" s="48"/>
      <c r="C104" s="48"/>
      <c r="D104" s="41">
        <v>1500</v>
      </c>
      <c r="E104" s="41">
        <v>1500</v>
      </c>
      <c r="F104" s="41">
        <v>1500</v>
      </c>
      <c r="G104" s="133"/>
    </row>
    <row r="105" spans="1:7" ht="12.75" x14ac:dyDescent="0.2">
      <c r="A105" s="38" t="s">
        <v>35</v>
      </c>
      <c r="B105" s="48"/>
      <c r="C105" s="48"/>
      <c r="D105" s="41">
        <f>SUM(D106)</f>
        <v>1500</v>
      </c>
      <c r="E105" s="41">
        <f t="shared" ref="E105:F105" si="9">SUM(E106)</f>
        <v>1500</v>
      </c>
      <c r="F105" s="41">
        <f t="shared" si="9"/>
        <v>1500</v>
      </c>
      <c r="G105" s="133"/>
    </row>
    <row r="106" spans="1:7" ht="12.75" x14ac:dyDescent="0.2">
      <c r="A106" s="38" t="s">
        <v>86</v>
      </c>
      <c r="B106" s="48"/>
      <c r="C106" s="48"/>
      <c r="D106" s="41">
        <v>1500</v>
      </c>
      <c r="E106" s="41">
        <v>1500</v>
      </c>
      <c r="F106" s="41">
        <v>1500</v>
      </c>
      <c r="G106" s="133"/>
    </row>
    <row r="107" spans="1:7" ht="12.75" x14ac:dyDescent="0.2">
      <c r="A107" s="38" t="s">
        <v>87</v>
      </c>
      <c r="B107" s="48"/>
      <c r="C107" s="48"/>
      <c r="D107" s="41">
        <f>SUM(D108+D112+D116+D118+D124+D126+D128+D132+D135)</f>
        <v>48730</v>
      </c>
      <c r="E107" s="41">
        <f>SUM(E108+E112+E116+E118+E124+E126+E128+E132+E135)</f>
        <v>48730</v>
      </c>
      <c r="F107" s="41">
        <f>SUM(F108+F112+F116+F118+F124+F126+F128+F132+F135)</f>
        <v>48730</v>
      </c>
      <c r="G107" s="133"/>
    </row>
    <row r="108" spans="1:7" ht="12.75" x14ac:dyDescent="0.2">
      <c r="A108" s="38" t="s">
        <v>36</v>
      </c>
      <c r="B108" s="48"/>
      <c r="C108" s="48"/>
      <c r="D108" s="41">
        <f>SUM(D109:D111)</f>
        <v>5300</v>
      </c>
      <c r="E108" s="41">
        <f t="shared" ref="E108:F108" si="10">SUM(E109:E111)</f>
        <v>5300</v>
      </c>
      <c r="F108" s="41">
        <f t="shared" si="10"/>
        <v>5300</v>
      </c>
      <c r="G108" s="133"/>
    </row>
    <row r="109" spans="1:7" ht="12.75" x14ac:dyDescent="0.2">
      <c r="A109" s="38" t="s">
        <v>88</v>
      </c>
      <c r="B109" s="48"/>
      <c r="C109" s="48"/>
      <c r="D109" s="41">
        <v>4200</v>
      </c>
      <c r="E109" s="41">
        <v>4200</v>
      </c>
      <c r="F109" s="41">
        <v>4200</v>
      </c>
      <c r="G109" s="133"/>
    </row>
    <row r="110" spans="1:7" ht="12.75" x14ac:dyDescent="0.2">
      <c r="A110" s="38" t="s">
        <v>89</v>
      </c>
      <c r="B110" s="48"/>
      <c r="C110" s="48"/>
      <c r="D110" s="41">
        <v>1100</v>
      </c>
      <c r="E110" s="41">
        <v>1100</v>
      </c>
      <c r="F110" s="41">
        <v>1100</v>
      </c>
      <c r="G110" s="133"/>
    </row>
    <row r="111" spans="1:7" ht="12.75" x14ac:dyDescent="0.2">
      <c r="A111" s="38" t="s">
        <v>148</v>
      </c>
      <c r="B111" s="49"/>
      <c r="C111" s="49"/>
      <c r="D111" s="41"/>
      <c r="E111" s="41"/>
      <c r="F111" s="41"/>
      <c r="G111" s="133"/>
    </row>
    <row r="112" spans="1:7" ht="12.75" x14ac:dyDescent="0.2">
      <c r="A112" s="38" t="s">
        <v>37</v>
      </c>
      <c r="B112" s="48"/>
      <c r="C112" s="48"/>
      <c r="D112" s="41">
        <f>SUM(D113:D115)</f>
        <v>0</v>
      </c>
      <c r="E112" s="41">
        <v>0</v>
      </c>
      <c r="F112" s="41">
        <v>0</v>
      </c>
      <c r="G112" s="133"/>
    </row>
    <row r="113" spans="1:7" ht="25.5" x14ac:dyDescent="0.2">
      <c r="A113" s="38" t="s">
        <v>90</v>
      </c>
      <c r="B113" s="48"/>
      <c r="C113" s="48"/>
      <c r="D113" s="41"/>
      <c r="E113" s="41"/>
      <c r="F113" s="41"/>
      <c r="G113" s="133"/>
    </row>
    <row r="114" spans="1:7" ht="25.5" x14ac:dyDescent="0.2">
      <c r="A114" s="38" t="s">
        <v>91</v>
      </c>
      <c r="B114" s="48"/>
      <c r="C114" s="48"/>
      <c r="D114" s="41"/>
      <c r="E114" s="41"/>
      <c r="F114" s="41"/>
      <c r="G114" s="133"/>
    </row>
    <row r="115" spans="1:7" ht="12.75" x14ac:dyDescent="0.2">
      <c r="A115" s="38" t="s">
        <v>92</v>
      </c>
      <c r="B115" s="48"/>
      <c r="C115" s="48"/>
      <c r="D115" s="41"/>
      <c r="E115" s="41"/>
      <c r="F115" s="41"/>
      <c r="G115" s="133"/>
    </row>
    <row r="116" spans="1:7" ht="12.75" x14ac:dyDescent="0.2">
      <c r="A116" s="38" t="s">
        <v>38</v>
      </c>
      <c r="B116" s="48"/>
      <c r="C116" s="48"/>
      <c r="D116" s="41">
        <f>SUM(D117)</f>
        <v>0</v>
      </c>
      <c r="E116" s="41">
        <f t="shared" ref="E116:F116" si="11">SUM(E117)</f>
        <v>0</v>
      </c>
      <c r="F116" s="41">
        <f t="shared" si="11"/>
        <v>0</v>
      </c>
      <c r="G116" s="133"/>
    </row>
    <row r="117" spans="1:7" ht="12.75" x14ac:dyDescent="0.2">
      <c r="A117" s="38" t="s">
        <v>93</v>
      </c>
      <c r="B117" s="48"/>
      <c r="C117" s="48"/>
      <c r="D117" s="41">
        <v>0</v>
      </c>
      <c r="E117" s="41">
        <v>0</v>
      </c>
      <c r="F117" s="41">
        <v>0</v>
      </c>
      <c r="G117" s="133"/>
    </row>
    <row r="118" spans="1:7" ht="12.75" x14ac:dyDescent="0.2">
      <c r="A118" s="38" t="s">
        <v>39</v>
      </c>
      <c r="B118" s="48"/>
      <c r="C118" s="48"/>
      <c r="D118" s="41">
        <f>SUM(D119:D123)</f>
        <v>17910</v>
      </c>
      <c r="E118" s="41">
        <f t="shared" ref="E118:F118" si="12">SUM(E119:E123)</f>
        <v>17910</v>
      </c>
      <c r="F118" s="41">
        <f t="shared" si="12"/>
        <v>17910</v>
      </c>
      <c r="G118" s="133"/>
    </row>
    <row r="119" spans="1:7" ht="12.75" x14ac:dyDescent="0.2">
      <c r="A119" s="38" t="s">
        <v>94</v>
      </c>
      <c r="B119" s="48"/>
      <c r="C119" s="48"/>
      <c r="D119" s="41">
        <v>3600</v>
      </c>
      <c r="E119" s="41">
        <v>3600</v>
      </c>
      <c r="F119" s="41">
        <v>3600</v>
      </c>
    </row>
    <row r="120" spans="1:7" ht="12.75" x14ac:dyDescent="0.2">
      <c r="A120" s="38" t="s">
        <v>95</v>
      </c>
      <c r="B120" s="48"/>
      <c r="C120" s="48"/>
      <c r="D120" s="41">
        <v>5700</v>
      </c>
      <c r="E120" s="41">
        <v>5700</v>
      </c>
      <c r="F120" s="41">
        <v>5700</v>
      </c>
    </row>
    <row r="121" spans="1:7" ht="12.75" x14ac:dyDescent="0.2">
      <c r="A121" s="38" t="s">
        <v>96</v>
      </c>
      <c r="B121" s="48"/>
      <c r="C121" s="48"/>
      <c r="D121" s="41">
        <v>1880</v>
      </c>
      <c r="E121" s="41">
        <v>1880</v>
      </c>
      <c r="F121" s="41">
        <v>1880</v>
      </c>
    </row>
    <row r="122" spans="1:7" ht="12.75" x14ac:dyDescent="0.2">
      <c r="A122" s="38" t="s">
        <v>97</v>
      </c>
      <c r="B122" s="48"/>
      <c r="C122" s="49"/>
      <c r="D122" s="41"/>
      <c r="E122" s="41"/>
      <c r="F122" s="41"/>
    </row>
    <row r="123" spans="1:7" ht="12.75" x14ac:dyDescent="0.2">
      <c r="A123" s="38" t="s">
        <v>98</v>
      </c>
      <c r="B123" s="48"/>
      <c r="C123" s="48"/>
      <c r="D123" s="41">
        <v>6730</v>
      </c>
      <c r="E123" s="41">
        <v>6730</v>
      </c>
      <c r="F123" s="41">
        <v>6730</v>
      </c>
    </row>
    <row r="124" spans="1:7" ht="12.75" x14ac:dyDescent="0.2">
      <c r="A124" s="38" t="s">
        <v>68</v>
      </c>
      <c r="B124" s="48"/>
      <c r="C124" s="48"/>
      <c r="D124" s="41">
        <f>SUM(D125)</f>
        <v>1100</v>
      </c>
      <c r="E124" s="41">
        <f t="shared" ref="E124:F124" si="13">SUM(E125)</f>
        <v>1100</v>
      </c>
      <c r="F124" s="41">
        <f t="shared" si="13"/>
        <v>1100</v>
      </c>
    </row>
    <row r="125" spans="1:7" ht="12.75" x14ac:dyDescent="0.2">
      <c r="A125" s="38" t="s">
        <v>99</v>
      </c>
      <c r="B125" s="48"/>
      <c r="C125" s="48"/>
      <c r="D125" s="41">
        <v>1100</v>
      </c>
      <c r="E125" s="41">
        <v>1100</v>
      </c>
      <c r="F125" s="41">
        <v>1100</v>
      </c>
    </row>
    <row r="126" spans="1:7" ht="12.75" x14ac:dyDescent="0.2">
      <c r="A126" s="38" t="s">
        <v>40</v>
      </c>
      <c r="B126" s="41"/>
      <c r="C126" s="41"/>
      <c r="D126" s="41">
        <f>SUM(D127)</f>
        <v>8140</v>
      </c>
      <c r="E126" s="41">
        <f t="shared" ref="E126:F126" si="14">SUM(E127)</f>
        <v>8140</v>
      </c>
      <c r="F126" s="41">
        <f t="shared" si="14"/>
        <v>8140</v>
      </c>
    </row>
    <row r="127" spans="1:7" ht="25.5" x14ac:dyDescent="0.2">
      <c r="A127" s="38" t="s">
        <v>100</v>
      </c>
      <c r="B127" s="41"/>
      <c r="C127" s="41"/>
      <c r="D127" s="41">
        <v>8140</v>
      </c>
      <c r="E127" s="41">
        <v>8140</v>
      </c>
      <c r="F127" s="41">
        <v>8140</v>
      </c>
    </row>
    <row r="128" spans="1:7" ht="12.75" x14ac:dyDescent="0.2">
      <c r="A128" s="38" t="s">
        <v>41</v>
      </c>
      <c r="B128" s="41"/>
      <c r="C128" s="41"/>
      <c r="D128" s="41">
        <f>SUM(D129:D131)</f>
        <v>2380</v>
      </c>
      <c r="E128" s="41">
        <f t="shared" ref="E128:F128" si="15">SUM(E129:E131)</f>
        <v>2380</v>
      </c>
      <c r="F128" s="41">
        <f t="shared" si="15"/>
        <v>2380</v>
      </c>
    </row>
    <row r="129" spans="1:6" ht="12.75" x14ac:dyDescent="0.2">
      <c r="A129" s="38" t="s">
        <v>101</v>
      </c>
      <c r="B129" s="41"/>
      <c r="C129" s="41"/>
      <c r="D129" s="41">
        <v>270</v>
      </c>
      <c r="E129" s="41">
        <v>270</v>
      </c>
      <c r="F129" s="41">
        <v>270</v>
      </c>
    </row>
    <row r="130" spans="1:6" ht="12.75" x14ac:dyDescent="0.2">
      <c r="A130" s="38" t="s">
        <v>102</v>
      </c>
      <c r="B130" s="41"/>
      <c r="C130" s="41"/>
      <c r="D130" s="41">
        <v>110</v>
      </c>
      <c r="E130" s="41">
        <v>110</v>
      </c>
      <c r="F130" s="41">
        <v>110</v>
      </c>
    </row>
    <row r="131" spans="1:6" ht="12.75" x14ac:dyDescent="0.2">
      <c r="A131" s="38" t="s">
        <v>103</v>
      </c>
      <c r="B131" s="41"/>
      <c r="C131" s="41"/>
      <c r="D131" s="41">
        <v>2000</v>
      </c>
      <c r="E131" s="41">
        <v>2000</v>
      </c>
      <c r="F131" s="41">
        <v>2000</v>
      </c>
    </row>
    <row r="132" spans="1:6" ht="12.75" x14ac:dyDescent="0.2">
      <c r="A132" s="38" t="s">
        <v>42</v>
      </c>
      <c r="B132" s="41"/>
      <c r="C132" s="41"/>
      <c r="D132" s="41">
        <f>SUM(D133:D134)</f>
        <v>3700</v>
      </c>
      <c r="E132" s="41">
        <f t="shared" ref="E132:F132" si="16">SUM(E133:E134)</f>
        <v>3700</v>
      </c>
      <c r="F132" s="41">
        <f t="shared" si="16"/>
        <v>3700</v>
      </c>
    </row>
    <row r="133" spans="1:6" ht="12.75" x14ac:dyDescent="0.2">
      <c r="A133" s="38" t="s">
        <v>104</v>
      </c>
      <c r="B133" s="41"/>
      <c r="C133" s="41"/>
      <c r="D133" s="41">
        <v>3200</v>
      </c>
      <c r="E133" s="41">
        <v>3200</v>
      </c>
      <c r="F133" s="41">
        <v>3200</v>
      </c>
    </row>
    <row r="134" spans="1:6" ht="12.75" x14ac:dyDescent="0.2">
      <c r="A134" s="38" t="s">
        <v>105</v>
      </c>
      <c r="B134" s="41"/>
      <c r="C134" s="41"/>
      <c r="D134" s="41">
        <v>500</v>
      </c>
      <c r="E134" s="41">
        <v>500</v>
      </c>
      <c r="F134" s="41">
        <v>500</v>
      </c>
    </row>
    <row r="135" spans="1:6" ht="12.75" x14ac:dyDescent="0.2">
      <c r="A135" s="38" t="s">
        <v>43</v>
      </c>
      <c r="B135" s="41"/>
      <c r="C135" s="41"/>
      <c r="D135" s="41">
        <f>SUM(D136:D138)</f>
        <v>10200</v>
      </c>
      <c r="E135" s="41">
        <f t="shared" ref="E135:F135" si="17">SUM(E136:E138)</f>
        <v>10200</v>
      </c>
      <c r="F135" s="41">
        <f t="shared" si="17"/>
        <v>10200</v>
      </c>
    </row>
    <row r="136" spans="1:6" ht="25.5" x14ac:dyDescent="0.2">
      <c r="A136" s="38" t="s">
        <v>106</v>
      </c>
      <c r="B136" s="41"/>
      <c r="C136" s="41"/>
      <c r="D136" s="41">
        <v>1000</v>
      </c>
      <c r="E136" s="41">
        <v>1000</v>
      </c>
      <c r="F136" s="41">
        <v>1000</v>
      </c>
    </row>
    <row r="137" spans="1:6" ht="12.75" x14ac:dyDescent="0.2">
      <c r="A137" s="38" t="s">
        <v>107</v>
      </c>
      <c r="B137" s="41"/>
      <c r="C137" s="41"/>
      <c r="D137" s="41">
        <v>9000</v>
      </c>
      <c r="E137" s="41">
        <v>9000</v>
      </c>
      <c r="F137" s="41">
        <v>9000</v>
      </c>
    </row>
    <row r="138" spans="1:6" ht="12.75" x14ac:dyDescent="0.2">
      <c r="A138" s="38" t="s">
        <v>108</v>
      </c>
      <c r="B138" s="41"/>
      <c r="C138" s="41"/>
      <c r="D138" s="41">
        <v>200</v>
      </c>
      <c r="E138" s="41">
        <v>200</v>
      </c>
      <c r="F138" s="41">
        <v>200</v>
      </c>
    </row>
    <row r="139" spans="1:6" ht="12.75" x14ac:dyDescent="0.2">
      <c r="A139" s="38" t="s">
        <v>109</v>
      </c>
      <c r="B139" s="41"/>
      <c r="C139" s="41"/>
      <c r="D139" s="41">
        <f>SUM(D140+D142++D146+D144+D148)</f>
        <v>5770</v>
      </c>
      <c r="E139" s="41">
        <f t="shared" ref="E139:F139" si="18">SUM(E140+E142++E146+E144+E148)</f>
        <v>5770</v>
      </c>
      <c r="F139" s="41">
        <f t="shared" si="18"/>
        <v>5770</v>
      </c>
    </row>
    <row r="140" spans="1:6" ht="12.75" x14ac:dyDescent="0.2">
      <c r="A140" s="38" t="s">
        <v>44</v>
      </c>
      <c r="B140" s="41"/>
      <c r="C140" s="41"/>
      <c r="D140" s="41">
        <f>SUM(D141)</f>
        <v>3500</v>
      </c>
      <c r="E140" s="41">
        <f t="shared" ref="E140:F140" si="19">SUM(E141)</f>
        <v>3500</v>
      </c>
      <c r="F140" s="41">
        <f t="shared" si="19"/>
        <v>3500</v>
      </c>
    </row>
    <row r="141" spans="1:6" ht="12.75" x14ac:dyDescent="0.2">
      <c r="A141" s="38" t="s">
        <v>110</v>
      </c>
      <c r="B141" s="41"/>
      <c r="C141" s="41"/>
      <c r="D141" s="41">
        <v>3500</v>
      </c>
      <c r="E141" s="41">
        <v>3500</v>
      </c>
      <c r="F141" s="41">
        <v>3500</v>
      </c>
    </row>
    <row r="142" spans="1:6" ht="12.75" x14ac:dyDescent="0.2">
      <c r="A142" s="38" t="s">
        <v>45</v>
      </c>
      <c r="B142" s="41"/>
      <c r="C142" s="41"/>
      <c r="D142" s="41">
        <f>SUM(D143)</f>
        <v>500</v>
      </c>
      <c r="E142" s="41">
        <f t="shared" ref="E142:F142" si="20">SUM(E143)</f>
        <v>500</v>
      </c>
      <c r="F142" s="41">
        <f t="shared" si="20"/>
        <v>500</v>
      </c>
    </row>
    <row r="143" spans="1:6" ht="12.75" x14ac:dyDescent="0.2">
      <c r="A143" s="38" t="s">
        <v>111</v>
      </c>
      <c r="B143" s="41"/>
      <c r="C143" s="41"/>
      <c r="D143" s="41">
        <v>500</v>
      </c>
      <c r="E143" s="41">
        <v>500</v>
      </c>
      <c r="F143" s="41">
        <v>500</v>
      </c>
    </row>
    <row r="144" spans="1:6" ht="12.75" x14ac:dyDescent="0.2">
      <c r="A144" s="38" t="s">
        <v>46</v>
      </c>
      <c r="B144" s="41"/>
      <c r="C144" s="41"/>
      <c r="D144" s="41">
        <f>SUM(D145)</f>
        <v>70</v>
      </c>
      <c r="E144" s="41">
        <f t="shared" ref="E144:F144" si="21">SUM(E145)</f>
        <v>70</v>
      </c>
      <c r="F144" s="41">
        <f t="shared" si="21"/>
        <v>70</v>
      </c>
    </row>
    <row r="145" spans="1:6" ht="12.75" x14ac:dyDescent="0.2">
      <c r="A145" s="38" t="s">
        <v>112</v>
      </c>
      <c r="B145" s="41"/>
      <c r="C145" s="41"/>
      <c r="D145" s="41">
        <v>70</v>
      </c>
      <c r="E145" s="41">
        <v>70</v>
      </c>
      <c r="F145" s="41">
        <v>70</v>
      </c>
    </row>
    <row r="146" spans="1:6" ht="12.75" x14ac:dyDescent="0.2">
      <c r="A146" s="38" t="s">
        <v>47</v>
      </c>
      <c r="B146" s="41"/>
      <c r="C146" s="41"/>
      <c r="D146" s="41">
        <f>SUM(D147)</f>
        <v>700</v>
      </c>
      <c r="E146" s="41">
        <f t="shared" ref="E146:F146" si="22">SUM(E147)</f>
        <v>700</v>
      </c>
      <c r="F146" s="41">
        <f t="shared" si="22"/>
        <v>700</v>
      </c>
    </row>
    <row r="147" spans="1:6" ht="12.75" x14ac:dyDescent="0.2">
      <c r="A147" s="38" t="s">
        <v>113</v>
      </c>
      <c r="B147" s="41"/>
      <c r="C147" s="41"/>
      <c r="D147" s="41">
        <v>700</v>
      </c>
      <c r="E147" s="41">
        <v>700</v>
      </c>
      <c r="F147" s="41">
        <v>700</v>
      </c>
    </row>
    <row r="148" spans="1:6" ht="12.75" x14ac:dyDescent="0.2">
      <c r="A148" s="38" t="s">
        <v>48</v>
      </c>
      <c r="B148" s="41"/>
      <c r="C148" s="41"/>
      <c r="D148" s="41">
        <f>SUM(D149)</f>
        <v>1000</v>
      </c>
      <c r="E148" s="41">
        <f t="shared" ref="E148:F148" si="23">SUM(E149)</f>
        <v>1000</v>
      </c>
      <c r="F148" s="41">
        <f t="shared" si="23"/>
        <v>1000</v>
      </c>
    </row>
    <row r="149" spans="1:6" ht="12.75" x14ac:dyDescent="0.2">
      <c r="A149" s="38" t="s">
        <v>114</v>
      </c>
      <c r="B149" s="41"/>
      <c r="C149" s="41"/>
      <c r="D149" s="41">
        <v>1000</v>
      </c>
      <c r="E149" s="41">
        <v>1000</v>
      </c>
      <c r="F149" s="41">
        <v>1000</v>
      </c>
    </row>
    <row r="150" spans="1:6" ht="12.75" x14ac:dyDescent="0.2">
      <c r="A150" s="38" t="s">
        <v>49</v>
      </c>
      <c r="B150" s="41"/>
      <c r="C150" s="41"/>
      <c r="D150" s="41">
        <f>SUM(D151)</f>
        <v>0</v>
      </c>
      <c r="E150" s="41">
        <f t="shared" ref="E150:F152" si="24">SUM(E151)</f>
        <v>0</v>
      </c>
      <c r="F150" s="41">
        <f t="shared" si="24"/>
        <v>0</v>
      </c>
    </row>
    <row r="151" spans="1:6" ht="12.75" x14ac:dyDescent="0.2">
      <c r="A151" s="38" t="s">
        <v>115</v>
      </c>
      <c r="B151" s="41"/>
      <c r="C151" s="41"/>
      <c r="D151" s="41">
        <f>SUM(D152)</f>
        <v>0</v>
      </c>
      <c r="E151" s="41">
        <f t="shared" si="24"/>
        <v>0</v>
      </c>
      <c r="F151" s="41">
        <f t="shared" si="24"/>
        <v>0</v>
      </c>
    </row>
    <row r="152" spans="1:6" ht="12.75" x14ac:dyDescent="0.2">
      <c r="A152" s="38" t="s">
        <v>50</v>
      </c>
      <c r="B152" s="41"/>
      <c r="C152" s="41"/>
      <c r="D152" s="41">
        <f>SUM(D153)</f>
        <v>0</v>
      </c>
      <c r="E152" s="41">
        <f t="shared" si="24"/>
        <v>0</v>
      </c>
      <c r="F152" s="41">
        <f t="shared" si="24"/>
        <v>0</v>
      </c>
    </row>
    <row r="153" spans="1:6" ht="12.75" x14ac:dyDescent="0.2">
      <c r="A153" s="38" t="s">
        <v>116</v>
      </c>
      <c r="B153" s="41"/>
      <c r="C153" s="41"/>
      <c r="D153" s="41">
        <v>0</v>
      </c>
      <c r="E153" s="41">
        <v>0</v>
      </c>
      <c r="F153" s="41">
        <v>0</v>
      </c>
    </row>
    <row r="154" spans="1:6" ht="25.5" x14ac:dyDescent="0.2">
      <c r="A154" s="39" t="s">
        <v>253</v>
      </c>
      <c r="B154" s="40"/>
      <c r="C154" s="40"/>
      <c r="D154" s="40">
        <f>SUM(D155)</f>
        <v>28050</v>
      </c>
      <c r="E154" s="40">
        <f t="shared" ref="E154:F155" si="25">SUM(E155)</f>
        <v>28050</v>
      </c>
      <c r="F154" s="40">
        <f t="shared" si="25"/>
        <v>28050</v>
      </c>
    </row>
    <row r="155" spans="1:6" ht="12.75" x14ac:dyDescent="0.2">
      <c r="A155" s="38" t="s">
        <v>181</v>
      </c>
      <c r="B155" s="41"/>
      <c r="C155" s="41"/>
      <c r="D155" s="41">
        <f>SUM(D156)</f>
        <v>28050</v>
      </c>
      <c r="E155" s="41">
        <f t="shared" si="25"/>
        <v>28050</v>
      </c>
      <c r="F155" s="41">
        <f t="shared" si="25"/>
        <v>28050</v>
      </c>
    </row>
    <row r="156" spans="1:6" ht="12.75" x14ac:dyDescent="0.2">
      <c r="A156" s="38" t="s">
        <v>27</v>
      </c>
      <c r="B156" s="41"/>
      <c r="C156" s="41"/>
      <c r="D156" s="41">
        <f>SUM(D157+D160)</f>
        <v>28050</v>
      </c>
      <c r="E156" s="41">
        <f t="shared" ref="E156:F156" si="26">SUM(E157+E160)</f>
        <v>28050</v>
      </c>
      <c r="F156" s="41">
        <f t="shared" si="26"/>
        <v>28050</v>
      </c>
    </row>
    <row r="157" spans="1:6" ht="12.75" x14ac:dyDescent="0.2">
      <c r="A157" s="38" t="s">
        <v>75</v>
      </c>
      <c r="B157" s="48"/>
      <c r="C157" s="48"/>
      <c r="D157" s="41">
        <f>SUM(D158)</f>
        <v>50</v>
      </c>
      <c r="E157" s="41">
        <f t="shared" ref="E157:F158" si="27">SUM(E158)</f>
        <v>50</v>
      </c>
      <c r="F157" s="41">
        <f t="shared" si="27"/>
        <v>50</v>
      </c>
    </row>
    <row r="158" spans="1:6" ht="12.75" x14ac:dyDescent="0.2">
      <c r="A158" s="38" t="s">
        <v>32</v>
      </c>
      <c r="B158" s="48"/>
      <c r="C158" s="48"/>
      <c r="D158" s="41">
        <f>SUM(D159)</f>
        <v>50</v>
      </c>
      <c r="E158" s="41">
        <f t="shared" si="27"/>
        <v>50</v>
      </c>
      <c r="F158" s="41">
        <f t="shared" si="27"/>
        <v>50</v>
      </c>
    </row>
    <row r="159" spans="1:6" ht="12.75" x14ac:dyDescent="0.2">
      <c r="A159" s="38" t="s">
        <v>82</v>
      </c>
      <c r="B159" s="48"/>
      <c r="C159" s="48"/>
      <c r="D159" s="41">
        <v>50</v>
      </c>
      <c r="E159" s="41">
        <v>50</v>
      </c>
      <c r="F159" s="41">
        <v>50</v>
      </c>
    </row>
    <row r="160" spans="1:6" ht="12.75" x14ac:dyDescent="0.2">
      <c r="A160" s="38" t="s">
        <v>87</v>
      </c>
      <c r="B160" s="48"/>
      <c r="C160" s="48"/>
      <c r="D160" s="41">
        <f>SUM(D161)</f>
        <v>28000</v>
      </c>
      <c r="E160" s="41">
        <f t="shared" ref="E160:F160" si="28">SUM(E161)</f>
        <v>28000</v>
      </c>
      <c r="F160" s="41">
        <f t="shared" si="28"/>
        <v>28000</v>
      </c>
    </row>
    <row r="161" spans="1:6" ht="12.75" x14ac:dyDescent="0.2">
      <c r="A161" s="38" t="s">
        <v>37</v>
      </c>
      <c r="B161" s="48"/>
      <c r="C161" s="48"/>
      <c r="D161" s="41">
        <f>SUM(D162:D164)</f>
        <v>28000</v>
      </c>
      <c r="E161" s="41">
        <f t="shared" ref="E161:F161" si="29">SUM(E162:E164)</f>
        <v>28000</v>
      </c>
      <c r="F161" s="41">
        <f t="shared" si="29"/>
        <v>28000</v>
      </c>
    </row>
    <row r="162" spans="1:6" ht="25.5" x14ac:dyDescent="0.2">
      <c r="A162" s="38" t="s">
        <v>90</v>
      </c>
      <c r="B162" s="48"/>
      <c r="C162" s="48"/>
      <c r="D162" s="41">
        <v>5500</v>
      </c>
      <c r="E162" s="41">
        <v>5500</v>
      </c>
      <c r="F162" s="41">
        <v>5500</v>
      </c>
    </row>
    <row r="163" spans="1:6" ht="25.5" x14ac:dyDescent="0.2">
      <c r="A163" s="38" t="s">
        <v>91</v>
      </c>
      <c r="B163" s="48"/>
      <c r="C163" s="48"/>
      <c r="D163" s="41">
        <v>22000</v>
      </c>
      <c r="E163" s="41">
        <v>22000</v>
      </c>
      <c r="F163" s="41">
        <v>22000</v>
      </c>
    </row>
    <row r="164" spans="1:6" ht="12.75" x14ac:dyDescent="0.2">
      <c r="A164" s="38" t="s">
        <v>92</v>
      </c>
      <c r="B164" s="48"/>
      <c r="C164" s="48"/>
      <c r="D164" s="41">
        <v>500</v>
      </c>
      <c r="E164" s="41">
        <v>500</v>
      </c>
      <c r="F164" s="41">
        <v>500</v>
      </c>
    </row>
    <row r="165" spans="1:6" ht="25.5" x14ac:dyDescent="0.2">
      <c r="A165" s="55" t="s">
        <v>161</v>
      </c>
      <c r="B165" s="56">
        <v>1961006.77</v>
      </c>
      <c r="C165" s="56">
        <v>1863500</v>
      </c>
      <c r="D165" s="56">
        <f>SUM(D166+D189)</f>
        <v>1985500</v>
      </c>
      <c r="E165" s="56">
        <f t="shared" ref="E165:F165" si="30">SUM(E166+E189)</f>
        <v>1985500</v>
      </c>
      <c r="F165" s="56">
        <f t="shared" si="30"/>
        <v>1985500</v>
      </c>
    </row>
    <row r="166" spans="1:6" ht="25.5" x14ac:dyDescent="0.2">
      <c r="A166" s="39" t="s">
        <v>152</v>
      </c>
      <c r="B166" s="58">
        <v>1961006.77</v>
      </c>
      <c r="C166" s="58">
        <v>1863500</v>
      </c>
      <c r="D166" s="58">
        <f>SUM(D167)</f>
        <v>0</v>
      </c>
      <c r="E166" s="58">
        <f t="shared" ref="E166:F166" si="31">SUM(E167)</f>
        <v>0</v>
      </c>
      <c r="F166" s="58">
        <f t="shared" si="31"/>
        <v>0</v>
      </c>
    </row>
    <row r="167" spans="1:6" ht="12.75" x14ac:dyDescent="0.2">
      <c r="A167" s="38" t="s">
        <v>181</v>
      </c>
      <c r="B167" s="48">
        <v>1961006.77</v>
      </c>
      <c r="C167" s="48">
        <v>1863500</v>
      </c>
      <c r="D167" s="48"/>
      <c r="E167" s="48"/>
      <c r="F167" s="48"/>
    </row>
    <row r="168" spans="1:6" ht="12.75" x14ac:dyDescent="0.2">
      <c r="A168" s="38" t="s">
        <v>51</v>
      </c>
      <c r="B168" s="48">
        <v>1920400.54</v>
      </c>
      <c r="C168" s="48">
        <v>1826000</v>
      </c>
      <c r="D168" s="48"/>
      <c r="E168" s="48"/>
      <c r="F168" s="48"/>
    </row>
    <row r="169" spans="1:6" ht="12.75" x14ac:dyDescent="0.2">
      <c r="A169" s="38" t="s">
        <v>117</v>
      </c>
      <c r="B169" s="48">
        <v>1591948.7</v>
      </c>
      <c r="C169" s="48">
        <v>1500000</v>
      </c>
      <c r="D169" s="48"/>
      <c r="E169" s="48"/>
      <c r="F169" s="48"/>
    </row>
    <row r="170" spans="1:6" ht="12.75" x14ac:dyDescent="0.2">
      <c r="A170" s="38" t="s">
        <v>52</v>
      </c>
      <c r="B170" s="48">
        <v>1591948.7</v>
      </c>
      <c r="C170" s="48">
        <v>1500000</v>
      </c>
      <c r="D170" s="48"/>
      <c r="E170" s="48"/>
      <c r="F170" s="48"/>
    </row>
    <row r="171" spans="1:6" ht="12.75" x14ac:dyDescent="0.2">
      <c r="A171" s="38" t="s">
        <v>118</v>
      </c>
      <c r="B171" s="48">
        <v>1591948.7</v>
      </c>
      <c r="C171" s="48">
        <v>1500000</v>
      </c>
      <c r="D171" s="48"/>
      <c r="E171" s="48"/>
      <c r="F171" s="48"/>
    </row>
    <row r="172" spans="1:6" ht="12.75" x14ac:dyDescent="0.2">
      <c r="A172" s="38" t="s">
        <v>119</v>
      </c>
      <c r="B172" s="48">
        <v>65780.27</v>
      </c>
      <c r="C172" s="48">
        <v>78000</v>
      </c>
      <c r="D172" s="48"/>
      <c r="E172" s="48"/>
      <c r="F172" s="48"/>
    </row>
    <row r="173" spans="1:6" ht="12.75" x14ac:dyDescent="0.2">
      <c r="A173" s="38" t="s">
        <v>53</v>
      </c>
      <c r="B173" s="48">
        <v>65780.27</v>
      </c>
      <c r="C173" s="48">
        <v>78000</v>
      </c>
      <c r="D173" s="48"/>
      <c r="E173" s="48"/>
      <c r="F173" s="48"/>
    </row>
    <row r="174" spans="1:6" ht="12.75" x14ac:dyDescent="0.2">
      <c r="A174" s="38" t="s">
        <v>120</v>
      </c>
      <c r="B174" s="48">
        <v>35484.51</v>
      </c>
      <c r="C174" s="48">
        <v>35000</v>
      </c>
      <c r="D174" s="48"/>
      <c r="E174" s="48"/>
      <c r="F174" s="48"/>
    </row>
    <row r="175" spans="1:6" ht="12.75" x14ac:dyDescent="0.2">
      <c r="A175" s="38" t="s">
        <v>121</v>
      </c>
      <c r="B175" s="48">
        <v>4620.72</v>
      </c>
      <c r="C175" s="48">
        <v>4000</v>
      </c>
      <c r="D175" s="48"/>
      <c r="E175" s="48"/>
      <c r="F175" s="48"/>
    </row>
    <row r="176" spans="1:6" ht="12.75" x14ac:dyDescent="0.2">
      <c r="A176" s="38" t="s">
        <v>122</v>
      </c>
      <c r="B176" s="48">
        <v>3209.28</v>
      </c>
      <c r="C176" s="48">
        <v>10000</v>
      </c>
      <c r="D176" s="48"/>
      <c r="E176" s="48"/>
      <c r="F176" s="48"/>
    </row>
    <row r="177" spans="1:6" ht="12.75" x14ac:dyDescent="0.2">
      <c r="A177" s="38" t="s">
        <v>123</v>
      </c>
      <c r="B177" s="48">
        <v>1765.76</v>
      </c>
      <c r="C177" s="48">
        <v>4000</v>
      </c>
      <c r="D177" s="48"/>
      <c r="E177" s="48"/>
      <c r="F177" s="48"/>
    </row>
    <row r="178" spans="1:6" ht="12.75" x14ac:dyDescent="0.2">
      <c r="A178" s="38" t="s">
        <v>124</v>
      </c>
      <c r="B178" s="48">
        <v>20700</v>
      </c>
      <c r="C178" s="48">
        <v>25000</v>
      </c>
      <c r="D178" s="48"/>
      <c r="E178" s="48"/>
      <c r="F178" s="48"/>
    </row>
    <row r="179" spans="1:6" ht="12.75" x14ac:dyDescent="0.2">
      <c r="A179" s="38" t="s">
        <v>125</v>
      </c>
      <c r="B179" s="48">
        <v>262671.57</v>
      </c>
      <c r="C179" s="48">
        <v>248000</v>
      </c>
      <c r="D179" s="48"/>
      <c r="E179" s="48"/>
      <c r="F179" s="48"/>
    </row>
    <row r="180" spans="1:6" ht="12.75" x14ac:dyDescent="0.2">
      <c r="A180" s="38" t="s">
        <v>54</v>
      </c>
      <c r="B180" s="48">
        <v>262671.57</v>
      </c>
      <c r="C180" s="48">
        <v>248000</v>
      </c>
      <c r="D180" s="48"/>
      <c r="E180" s="48"/>
      <c r="F180" s="48"/>
    </row>
    <row r="181" spans="1:6" ht="12.75" x14ac:dyDescent="0.2">
      <c r="A181" s="38" t="s">
        <v>126</v>
      </c>
      <c r="B181" s="48">
        <v>262671.57</v>
      </c>
      <c r="C181" s="48">
        <v>248000</v>
      </c>
      <c r="D181" s="48"/>
      <c r="E181" s="48"/>
      <c r="F181" s="48"/>
    </row>
    <row r="182" spans="1:6" ht="12.75" x14ac:dyDescent="0.2">
      <c r="A182" s="38" t="s">
        <v>27</v>
      </c>
      <c r="B182" s="48">
        <v>40606.230000000003</v>
      </c>
      <c r="C182" s="48">
        <v>37500</v>
      </c>
      <c r="D182" s="48"/>
      <c r="E182" s="48"/>
      <c r="F182" s="48"/>
    </row>
    <row r="183" spans="1:6" ht="12.75" x14ac:dyDescent="0.2">
      <c r="A183" s="38" t="s">
        <v>69</v>
      </c>
      <c r="B183" s="48">
        <v>34864.230000000003</v>
      </c>
      <c r="C183" s="48">
        <v>30000</v>
      </c>
      <c r="D183" s="48"/>
      <c r="E183" s="48"/>
      <c r="F183" s="48"/>
    </row>
    <row r="184" spans="1:6" ht="12.75" x14ac:dyDescent="0.2">
      <c r="A184" s="38" t="s">
        <v>55</v>
      </c>
      <c r="B184" s="48">
        <v>34864.230000000003</v>
      </c>
      <c r="C184" s="48">
        <v>30000</v>
      </c>
      <c r="D184" s="48"/>
      <c r="E184" s="48"/>
      <c r="F184" s="48"/>
    </row>
    <row r="185" spans="1:6" ht="12.75" x14ac:dyDescent="0.2">
      <c r="A185" s="38" t="s">
        <v>127</v>
      </c>
      <c r="B185" s="48">
        <v>34864.230000000003</v>
      </c>
      <c r="C185" s="48">
        <v>30000</v>
      </c>
      <c r="D185" s="48"/>
      <c r="E185" s="48"/>
      <c r="F185" s="48"/>
    </row>
    <row r="186" spans="1:6" ht="12.75" x14ac:dyDescent="0.2">
      <c r="A186" s="38" t="s">
        <v>109</v>
      </c>
      <c r="B186" s="48">
        <v>5742</v>
      </c>
      <c r="C186" s="48">
        <v>7500</v>
      </c>
      <c r="D186" s="48"/>
      <c r="E186" s="48"/>
      <c r="F186" s="48"/>
    </row>
    <row r="187" spans="1:6" ht="12.75" x14ac:dyDescent="0.2">
      <c r="A187" s="38" t="s">
        <v>47</v>
      </c>
      <c r="B187" s="48">
        <v>5742</v>
      </c>
      <c r="C187" s="48">
        <v>7500</v>
      </c>
      <c r="D187" s="48"/>
      <c r="E187" s="48"/>
      <c r="F187" s="48"/>
    </row>
    <row r="188" spans="1:6" ht="25.5" x14ac:dyDescent="0.2">
      <c r="A188" s="38" t="s">
        <v>128</v>
      </c>
      <c r="B188" s="48">
        <v>5742</v>
      </c>
      <c r="C188" s="48">
        <v>7500</v>
      </c>
      <c r="D188" s="48"/>
      <c r="E188" s="48"/>
      <c r="F188" s="48"/>
    </row>
    <row r="189" spans="1:6" ht="25.5" x14ac:dyDescent="0.2">
      <c r="A189" s="39" t="s">
        <v>253</v>
      </c>
      <c r="B189" s="58"/>
      <c r="C189" s="58"/>
      <c r="D189" s="58">
        <f>SUM(D190)</f>
        <v>1985500</v>
      </c>
      <c r="E189" s="58">
        <f t="shared" ref="E189:F189" si="32">SUM(E190)</f>
        <v>1985500</v>
      </c>
      <c r="F189" s="58">
        <f t="shared" si="32"/>
        <v>1985500</v>
      </c>
    </row>
    <row r="190" spans="1:6" ht="12.75" x14ac:dyDescent="0.2">
      <c r="A190" s="38" t="s">
        <v>181</v>
      </c>
      <c r="B190" s="48"/>
      <c r="C190" s="48"/>
      <c r="D190" s="48">
        <f>SUM(D191+D205)</f>
        <v>1985500</v>
      </c>
      <c r="E190" s="48">
        <f t="shared" ref="E190:F190" si="33">SUM(E191+E205)</f>
        <v>1985500</v>
      </c>
      <c r="F190" s="48">
        <f t="shared" si="33"/>
        <v>1985500</v>
      </c>
    </row>
    <row r="191" spans="1:6" ht="12.75" x14ac:dyDescent="0.2">
      <c r="A191" s="38" t="s">
        <v>51</v>
      </c>
      <c r="B191" s="48"/>
      <c r="C191" s="48"/>
      <c r="D191" s="48">
        <f>SUM(D192+D195+D202)</f>
        <v>1928000</v>
      </c>
      <c r="E191" s="48">
        <f t="shared" ref="E191:F191" si="34">SUM(E192+E195+E202)</f>
        <v>1928000</v>
      </c>
      <c r="F191" s="48">
        <f t="shared" si="34"/>
        <v>1928000</v>
      </c>
    </row>
    <row r="192" spans="1:6" ht="12.75" x14ac:dyDescent="0.2">
      <c r="A192" s="38" t="s">
        <v>117</v>
      </c>
      <c r="B192" s="48"/>
      <c r="C192" s="48"/>
      <c r="D192" s="48">
        <v>1600000</v>
      </c>
      <c r="E192" s="48">
        <v>1600000</v>
      </c>
      <c r="F192" s="48">
        <v>1600000</v>
      </c>
    </row>
    <row r="193" spans="1:6" ht="12.75" x14ac:dyDescent="0.2">
      <c r="A193" s="38" t="s">
        <v>52</v>
      </c>
      <c r="B193" s="48"/>
      <c r="C193" s="48"/>
      <c r="D193" s="48">
        <v>1600000</v>
      </c>
      <c r="E193" s="48">
        <v>1600000</v>
      </c>
      <c r="F193" s="48">
        <v>1600000</v>
      </c>
    </row>
    <row r="194" spans="1:6" ht="12.75" x14ac:dyDescent="0.2">
      <c r="A194" s="38" t="s">
        <v>118</v>
      </c>
      <c r="B194" s="48"/>
      <c r="C194" s="48"/>
      <c r="D194" s="48">
        <v>1600000</v>
      </c>
      <c r="E194" s="48">
        <v>1600000</v>
      </c>
      <c r="F194" s="48">
        <v>1600000</v>
      </c>
    </row>
    <row r="195" spans="1:6" ht="12.75" x14ac:dyDescent="0.2">
      <c r="A195" s="38" t="s">
        <v>119</v>
      </c>
      <c r="B195" s="48"/>
      <c r="C195" s="48"/>
      <c r="D195" s="48">
        <v>78000</v>
      </c>
      <c r="E195" s="48">
        <v>78000</v>
      </c>
      <c r="F195" s="48">
        <v>78000</v>
      </c>
    </row>
    <row r="196" spans="1:6" ht="12.75" x14ac:dyDescent="0.2">
      <c r="A196" s="38" t="s">
        <v>53</v>
      </c>
      <c r="B196" s="48"/>
      <c r="C196" s="48"/>
      <c r="D196" s="48">
        <v>78000</v>
      </c>
      <c r="E196" s="48">
        <v>78000</v>
      </c>
      <c r="F196" s="48">
        <v>78000</v>
      </c>
    </row>
    <row r="197" spans="1:6" ht="12.75" x14ac:dyDescent="0.2">
      <c r="A197" s="38" t="s">
        <v>120</v>
      </c>
      <c r="B197" s="48"/>
      <c r="C197" s="48"/>
      <c r="D197" s="48">
        <v>35000</v>
      </c>
      <c r="E197" s="48">
        <v>35000</v>
      </c>
      <c r="F197" s="48">
        <v>35000</v>
      </c>
    </row>
    <row r="198" spans="1:6" ht="12.75" x14ac:dyDescent="0.2">
      <c r="A198" s="38" t="s">
        <v>121</v>
      </c>
      <c r="B198" s="48"/>
      <c r="C198" s="48"/>
      <c r="D198" s="48">
        <v>4000</v>
      </c>
      <c r="E198" s="48">
        <v>4000</v>
      </c>
      <c r="F198" s="48">
        <v>4000</v>
      </c>
    </row>
    <row r="199" spans="1:6" ht="12.75" x14ac:dyDescent="0.2">
      <c r="A199" s="38" t="s">
        <v>122</v>
      </c>
      <c r="B199" s="48"/>
      <c r="C199" s="48"/>
      <c r="D199" s="48">
        <v>10000</v>
      </c>
      <c r="E199" s="48">
        <v>10000</v>
      </c>
      <c r="F199" s="48">
        <v>10000</v>
      </c>
    </row>
    <row r="200" spans="1:6" ht="12.75" x14ac:dyDescent="0.2">
      <c r="A200" s="38" t="s">
        <v>123</v>
      </c>
      <c r="B200" s="48"/>
      <c r="C200" s="48"/>
      <c r="D200" s="48">
        <v>4000</v>
      </c>
      <c r="E200" s="48">
        <v>4000</v>
      </c>
      <c r="F200" s="48">
        <v>4000</v>
      </c>
    </row>
    <row r="201" spans="1:6" ht="12.75" x14ac:dyDescent="0.2">
      <c r="A201" s="38" t="s">
        <v>124</v>
      </c>
      <c r="B201" s="48"/>
      <c r="C201" s="48"/>
      <c r="D201" s="48">
        <v>25000</v>
      </c>
      <c r="E201" s="48">
        <v>25000</v>
      </c>
      <c r="F201" s="48">
        <v>25000</v>
      </c>
    </row>
    <row r="202" spans="1:6" ht="12.75" x14ac:dyDescent="0.2">
      <c r="A202" s="38" t="s">
        <v>125</v>
      </c>
      <c r="B202" s="48"/>
      <c r="C202" s="48"/>
      <c r="D202" s="48">
        <v>250000</v>
      </c>
      <c r="E202" s="48">
        <v>250000</v>
      </c>
      <c r="F202" s="48">
        <v>250000</v>
      </c>
    </row>
    <row r="203" spans="1:6" ht="12.75" x14ac:dyDescent="0.2">
      <c r="A203" s="38" t="s">
        <v>54</v>
      </c>
      <c r="B203" s="48"/>
      <c r="C203" s="48"/>
      <c r="D203" s="48">
        <v>250000</v>
      </c>
      <c r="E203" s="48">
        <v>250000</v>
      </c>
      <c r="F203" s="48">
        <v>250000</v>
      </c>
    </row>
    <row r="204" spans="1:6" ht="12.75" x14ac:dyDescent="0.2">
      <c r="A204" s="38" t="s">
        <v>126</v>
      </c>
      <c r="B204" s="48"/>
      <c r="C204" s="48"/>
      <c r="D204" s="48">
        <v>250000</v>
      </c>
      <c r="E204" s="48">
        <v>250000</v>
      </c>
      <c r="F204" s="48">
        <v>250000</v>
      </c>
    </row>
    <row r="205" spans="1:6" ht="12.75" x14ac:dyDescent="0.2">
      <c r="A205" s="38" t="s">
        <v>27</v>
      </c>
      <c r="B205" s="48"/>
      <c r="C205" s="48"/>
      <c r="D205" s="48">
        <f>SUM(D206+D209)</f>
        <v>57500</v>
      </c>
      <c r="E205" s="48">
        <f t="shared" ref="E205:F205" si="35">SUM(E206+E209)</f>
        <v>57500</v>
      </c>
      <c r="F205" s="48">
        <f t="shared" si="35"/>
        <v>57500</v>
      </c>
    </row>
    <row r="206" spans="1:6" ht="12.75" x14ac:dyDescent="0.2">
      <c r="A206" s="38" t="s">
        <v>69</v>
      </c>
      <c r="B206" s="48"/>
      <c r="C206" s="48"/>
      <c r="D206" s="48">
        <v>50000</v>
      </c>
      <c r="E206" s="48">
        <v>50000</v>
      </c>
      <c r="F206" s="48">
        <v>50000</v>
      </c>
    </row>
    <row r="207" spans="1:6" ht="12.75" x14ac:dyDescent="0.2">
      <c r="A207" s="38" t="s">
        <v>55</v>
      </c>
      <c r="B207" s="48"/>
      <c r="C207" s="48"/>
      <c r="D207" s="48">
        <v>50000</v>
      </c>
      <c r="E207" s="48">
        <v>50000</v>
      </c>
      <c r="F207" s="48">
        <v>50000</v>
      </c>
    </row>
    <row r="208" spans="1:6" ht="12.75" x14ac:dyDescent="0.2">
      <c r="A208" s="38" t="s">
        <v>127</v>
      </c>
      <c r="B208" s="48"/>
      <c r="C208" s="48"/>
      <c r="D208" s="48">
        <v>50000</v>
      </c>
      <c r="E208" s="48">
        <v>50000</v>
      </c>
      <c r="F208" s="48">
        <v>50000</v>
      </c>
    </row>
    <row r="209" spans="1:6" ht="12.75" x14ac:dyDescent="0.2">
      <c r="A209" s="38" t="s">
        <v>109</v>
      </c>
      <c r="B209" s="48"/>
      <c r="C209" s="48"/>
      <c r="D209" s="48">
        <v>7500</v>
      </c>
      <c r="E209" s="48">
        <v>7500</v>
      </c>
      <c r="F209" s="48">
        <v>7500</v>
      </c>
    </row>
    <row r="210" spans="1:6" ht="12.75" x14ac:dyDescent="0.2">
      <c r="A210" s="38" t="s">
        <v>47</v>
      </c>
      <c r="B210" s="48"/>
      <c r="C210" s="48"/>
      <c r="D210" s="48">
        <v>7500</v>
      </c>
      <c r="E210" s="48">
        <v>7500</v>
      </c>
      <c r="F210" s="48">
        <v>7500</v>
      </c>
    </row>
    <row r="211" spans="1:6" ht="25.5" x14ac:dyDescent="0.2">
      <c r="A211" s="38" t="s">
        <v>128</v>
      </c>
      <c r="B211" s="48"/>
      <c r="C211" s="48"/>
      <c r="D211" s="48">
        <v>7500</v>
      </c>
      <c r="E211" s="48">
        <v>7500</v>
      </c>
      <c r="F211" s="48">
        <v>7500</v>
      </c>
    </row>
    <row r="212" spans="1:6" ht="25.5" x14ac:dyDescent="0.2">
      <c r="A212" s="47" t="s">
        <v>162</v>
      </c>
      <c r="B212" s="54">
        <v>1113228.51</v>
      </c>
      <c r="C212" s="54">
        <f>SUM(C213+C378+C524+C531+C557+C617+C666+C680+C705)</f>
        <v>1026496</v>
      </c>
      <c r="D212" s="54">
        <f>SUM(D213+D378+D524+D531+D557+D617+D666+D680+D705)</f>
        <v>1093041</v>
      </c>
      <c r="E212" s="54">
        <f>SUM(E213+E378+E524+E531+E557+E617+E666+E680+E705)</f>
        <v>1093041</v>
      </c>
      <c r="F212" s="54">
        <f>SUM(F213+F378+F524+F531+F557+F617+F666+F680+F705)</f>
        <v>1093041</v>
      </c>
    </row>
    <row r="213" spans="1:6" ht="12.75" x14ac:dyDescent="0.2">
      <c r="A213" s="55" t="s">
        <v>163</v>
      </c>
      <c r="B213" s="56">
        <v>147087.54999999999</v>
      </c>
      <c r="C213" s="56">
        <f>SUM(C214+C257+C269)</f>
        <v>170250</v>
      </c>
      <c r="D213" s="56">
        <f>SUM(D214+D257+D269+D263+D328+D372)</f>
        <v>186225</v>
      </c>
      <c r="E213" s="56">
        <f t="shared" ref="E213:F213" si="36">SUM(E214+E257+E269+E263+E328+E372)</f>
        <v>186225</v>
      </c>
      <c r="F213" s="56">
        <f t="shared" si="36"/>
        <v>186225</v>
      </c>
    </row>
    <row r="214" spans="1:6" ht="12.75" x14ac:dyDescent="0.2">
      <c r="A214" s="39" t="s">
        <v>56</v>
      </c>
      <c r="B214" s="58">
        <v>119379.74</v>
      </c>
      <c r="C214" s="58">
        <f>SUM(C215+C252)</f>
        <v>83750</v>
      </c>
      <c r="D214" s="58">
        <f>SUM(D215+D252)</f>
        <v>100715</v>
      </c>
      <c r="E214" s="58">
        <f t="shared" ref="E214:F214" si="37">SUM(E215+E252)</f>
        <v>100715</v>
      </c>
      <c r="F214" s="58">
        <f t="shared" si="37"/>
        <v>100715</v>
      </c>
    </row>
    <row r="215" spans="1:6" ht="12.75" x14ac:dyDescent="0.2">
      <c r="A215" s="38" t="s">
        <v>181</v>
      </c>
      <c r="B215" s="41">
        <v>92690.99</v>
      </c>
      <c r="C215" s="41">
        <v>83750</v>
      </c>
      <c r="D215" s="41">
        <f>SUM(D216+D229+D247)</f>
        <v>100715</v>
      </c>
      <c r="E215" s="41">
        <f t="shared" ref="E215:F215" si="38">SUM(E216+E229+E247)</f>
        <v>100715</v>
      </c>
      <c r="F215" s="41">
        <f t="shared" si="38"/>
        <v>100715</v>
      </c>
    </row>
    <row r="216" spans="1:6" ht="12.75" x14ac:dyDescent="0.2">
      <c r="A216" s="38" t="s">
        <v>51</v>
      </c>
      <c r="B216" s="41">
        <v>6400</v>
      </c>
      <c r="C216" s="41">
        <v>22300</v>
      </c>
      <c r="D216" s="41">
        <f>SUM(D217+D220+D226)</f>
        <v>24800</v>
      </c>
      <c r="E216" s="41">
        <f t="shared" ref="E216:F216" si="39">SUM(E217+E220+E226)</f>
        <v>24800</v>
      </c>
      <c r="F216" s="41">
        <f t="shared" si="39"/>
        <v>24800</v>
      </c>
    </row>
    <row r="217" spans="1:6" ht="12.75" x14ac:dyDescent="0.2">
      <c r="A217" s="38" t="s">
        <v>117</v>
      </c>
      <c r="B217" s="41">
        <v>5042.32</v>
      </c>
      <c r="C217" s="41">
        <v>17600</v>
      </c>
      <c r="D217" s="41">
        <v>19800</v>
      </c>
      <c r="E217" s="41">
        <v>19800</v>
      </c>
      <c r="F217" s="41">
        <v>19800</v>
      </c>
    </row>
    <row r="218" spans="1:6" ht="12.75" x14ac:dyDescent="0.2">
      <c r="A218" s="38" t="s">
        <v>52</v>
      </c>
      <c r="B218" s="41">
        <v>5042.32</v>
      </c>
      <c r="C218" s="41">
        <v>17600</v>
      </c>
      <c r="D218" s="41">
        <v>19800</v>
      </c>
      <c r="E218" s="41">
        <v>19800</v>
      </c>
      <c r="F218" s="41">
        <v>19800</v>
      </c>
    </row>
    <row r="219" spans="1:6" ht="12.75" x14ac:dyDescent="0.2">
      <c r="A219" s="38" t="s">
        <v>118</v>
      </c>
      <c r="B219" s="41">
        <v>5042.32</v>
      </c>
      <c r="C219" s="41">
        <v>17600</v>
      </c>
      <c r="D219" s="41">
        <v>19800</v>
      </c>
      <c r="E219" s="41">
        <v>19800</v>
      </c>
      <c r="F219" s="41">
        <v>19800</v>
      </c>
    </row>
    <row r="220" spans="1:6" ht="12.75" x14ac:dyDescent="0.2">
      <c r="A220" s="38" t="s">
        <v>119</v>
      </c>
      <c r="B220" s="41">
        <v>600</v>
      </c>
      <c r="C220" s="41">
        <v>1700</v>
      </c>
      <c r="D220" s="41">
        <f>SUM(D221)</f>
        <v>1700</v>
      </c>
      <c r="E220" s="41">
        <f t="shared" ref="E220:F220" si="40">SUM(E221)</f>
        <v>1700</v>
      </c>
      <c r="F220" s="41">
        <f t="shared" si="40"/>
        <v>1700</v>
      </c>
    </row>
    <row r="221" spans="1:6" ht="12.75" x14ac:dyDescent="0.2">
      <c r="A221" s="38" t="s">
        <v>53</v>
      </c>
      <c r="B221" s="41">
        <v>600</v>
      </c>
      <c r="C221" s="41">
        <v>1700</v>
      </c>
      <c r="D221" s="41">
        <f>SUM(D222:D225)</f>
        <v>1700</v>
      </c>
      <c r="E221" s="41">
        <f t="shared" ref="E221:F221" si="41">SUM(E222:E225)</f>
        <v>1700</v>
      </c>
      <c r="F221" s="41">
        <f t="shared" si="41"/>
        <v>1700</v>
      </c>
    </row>
    <row r="222" spans="1:6" ht="12.75" x14ac:dyDescent="0.2">
      <c r="A222" s="38" t="s">
        <v>120</v>
      </c>
      <c r="B222" s="41">
        <v>300</v>
      </c>
      <c r="C222" s="41">
        <v>600</v>
      </c>
      <c r="D222" s="41">
        <v>600</v>
      </c>
      <c r="E222" s="41">
        <v>600</v>
      </c>
      <c r="F222" s="41">
        <v>600</v>
      </c>
    </row>
    <row r="223" spans="1:6" ht="12.75" x14ac:dyDescent="0.2">
      <c r="A223" s="38" t="s">
        <v>121</v>
      </c>
      <c r="B223" s="41"/>
      <c r="C223" s="41">
        <v>300</v>
      </c>
      <c r="D223" s="41">
        <v>300</v>
      </c>
      <c r="E223" s="41">
        <v>300</v>
      </c>
      <c r="F223" s="41">
        <v>300</v>
      </c>
    </row>
    <row r="224" spans="1:6" ht="12.75" x14ac:dyDescent="0.2">
      <c r="A224" s="38" t="s">
        <v>123</v>
      </c>
      <c r="B224" s="41"/>
      <c r="C224" s="41">
        <v>500</v>
      </c>
      <c r="D224" s="41">
        <v>500</v>
      </c>
      <c r="E224" s="41">
        <v>500</v>
      </c>
      <c r="F224" s="41">
        <v>500</v>
      </c>
    </row>
    <row r="225" spans="1:6" ht="12.75" x14ac:dyDescent="0.2">
      <c r="A225" s="38" t="s">
        <v>124</v>
      </c>
      <c r="B225" s="41">
        <v>300</v>
      </c>
      <c r="C225" s="41">
        <v>300</v>
      </c>
      <c r="D225" s="41">
        <v>300</v>
      </c>
      <c r="E225" s="41">
        <v>300</v>
      </c>
      <c r="F225" s="41">
        <v>300</v>
      </c>
    </row>
    <row r="226" spans="1:6" ht="12.75" x14ac:dyDescent="0.2">
      <c r="A226" s="38" t="s">
        <v>125</v>
      </c>
      <c r="B226" s="41">
        <v>757.68</v>
      </c>
      <c r="C226" s="41">
        <v>3000</v>
      </c>
      <c r="D226" s="41">
        <v>3300</v>
      </c>
      <c r="E226" s="41">
        <v>3300</v>
      </c>
      <c r="F226" s="41">
        <v>3300</v>
      </c>
    </row>
    <row r="227" spans="1:6" ht="12.75" x14ac:dyDescent="0.2">
      <c r="A227" s="38" t="s">
        <v>54</v>
      </c>
      <c r="B227" s="41">
        <v>757.68</v>
      </c>
      <c r="C227" s="41">
        <v>3000</v>
      </c>
      <c r="D227" s="41">
        <v>3300</v>
      </c>
      <c r="E227" s="41">
        <v>3300</v>
      </c>
      <c r="F227" s="41">
        <v>3300</v>
      </c>
    </row>
    <row r="228" spans="1:6" ht="12.75" x14ac:dyDescent="0.2">
      <c r="A228" s="38" t="s">
        <v>126</v>
      </c>
      <c r="B228" s="41">
        <v>757.68</v>
      </c>
      <c r="C228" s="41">
        <v>3000</v>
      </c>
      <c r="D228" s="41">
        <v>3300</v>
      </c>
      <c r="E228" s="41">
        <v>3300</v>
      </c>
      <c r="F228" s="41">
        <v>3300</v>
      </c>
    </row>
    <row r="229" spans="1:6" ht="12.75" x14ac:dyDescent="0.2">
      <c r="A229" s="38" t="s">
        <v>27</v>
      </c>
      <c r="B229" s="41">
        <v>53915.78</v>
      </c>
      <c r="C229" s="41">
        <v>57450</v>
      </c>
      <c r="D229" s="41">
        <f>SUM(D230+D233+D239)</f>
        <v>71915</v>
      </c>
      <c r="E229" s="41">
        <f t="shared" ref="E229:F229" si="42">SUM(E230+E233+E239)</f>
        <v>71915</v>
      </c>
      <c r="F229" s="41">
        <f t="shared" si="42"/>
        <v>71915</v>
      </c>
    </row>
    <row r="230" spans="1:6" ht="12.75" x14ac:dyDescent="0.2">
      <c r="A230" s="38" t="s">
        <v>69</v>
      </c>
      <c r="B230" s="41">
        <v>0</v>
      </c>
      <c r="C230" s="41">
        <v>600</v>
      </c>
      <c r="D230" s="41">
        <v>515</v>
      </c>
      <c r="E230" s="41">
        <v>515</v>
      </c>
      <c r="F230" s="41">
        <v>515</v>
      </c>
    </row>
    <row r="231" spans="1:6" ht="12.75" x14ac:dyDescent="0.2">
      <c r="A231" s="38" t="s">
        <v>55</v>
      </c>
      <c r="B231" s="41"/>
      <c r="C231" s="41">
        <v>600</v>
      </c>
      <c r="D231" s="41">
        <v>515</v>
      </c>
      <c r="E231" s="41">
        <v>515</v>
      </c>
      <c r="F231" s="41">
        <v>515</v>
      </c>
    </row>
    <row r="232" spans="1:6" ht="12.75" x14ac:dyDescent="0.2">
      <c r="A232" s="38" t="s">
        <v>127</v>
      </c>
      <c r="B232" s="41"/>
      <c r="C232" s="41">
        <v>600</v>
      </c>
      <c r="D232" s="41">
        <v>515</v>
      </c>
      <c r="E232" s="41">
        <v>515</v>
      </c>
      <c r="F232" s="41">
        <v>515</v>
      </c>
    </row>
    <row r="233" spans="1:6" ht="12.75" x14ac:dyDescent="0.2">
      <c r="A233" s="38" t="s">
        <v>75</v>
      </c>
      <c r="B233" s="41">
        <v>29898.29</v>
      </c>
      <c r="C233" s="41">
        <v>36450</v>
      </c>
      <c r="D233" s="41">
        <f>SUM(D234+D236)</f>
        <v>40000</v>
      </c>
      <c r="E233" s="41">
        <f t="shared" ref="E233:F233" si="43">SUM(E234+E236)</f>
        <v>40000</v>
      </c>
      <c r="F233" s="41">
        <f t="shared" si="43"/>
        <v>40000</v>
      </c>
    </row>
    <row r="234" spans="1:6" ht="12.75" x14ac:dyDescent="0.2">
      <c r="A234" s="38" t="s">
        <v>30</v>
      </c>
      <c r="B234" s="41">
        <v>1517.88</v>
      </c>
      <c r="C234" s="41"/>
      <c r="D234" s="41">
        <v>0</v>
      </c>
      <c r="E234" s="41">
        <v>0</v>
      </c>
      <c r="F234" s="41">
        <v>0</v>
      </c>
    </row>
    <row r="235" spans="1:6" ht="12.75" x14ac:dyDescent="0.2">
      <c r="A235" s="38" t="s">
        <v>80</v>
      </c>
      <c r="B235" s="41">
        <v>1517.88</v>
      </c>
      <c r="C235" s="41"/>
      <c r="D235" s="41">
        <v>0</v>
      </c>
      <c r="E235" s="41">
        <v>0</v>
      </c>
      <c r="F235" s="41">
        <v>0</v>
      </c>
    </row>
    <row r="236" spans="1:6" ht="12.75" x14ac:dyDescent="0.2">
      <c r="A236" s="38" t="s">
        <v>32</v>
      </c>
      <c r="B236" s="41">
        <v>28380.41</v>
      </c>
      <c r="C236" s="41">
        <v>36450</v>
      </c>
      <c r="D236" s="41">
        <f>SUM(D237:D238)</f>
        <v>40000</v>
      </c>
      <c r="E236" s="41">
        <f t="shared" ref="E236:F236" si="44">SUM(E237:E238)</f>
        <v>40000</v>
      </c>
      <c r="F236" s="41">
        <f t="shared" si="44"/>
        <v>40000</v>
      </c>
    </row>
    <row r="237" spans="1:6" ht="12.75" x14ac:dyDescent="0.2">
      <c r="A237" s="38" t="s">
        <v>129</v>
      </c>
      <c r="B237" s="41">
        <v>15304.01</v>
      </c>
      <c r="C237" s="41">
        <v>13700</v>
      </c>
      <c r="D237" s="41">
        <v>18000</v>
      </c>
      <c r="E237" s="41">
        <v>18000</v>
      </c>
      <c r="F237" s="41">
        <v>18000</v>
      </c>
    </row>
    <row r="238" spans="1:6" ht="25.5" x14ac:dyDescent="0.2">
      <c r="A238" s="38" t="s">
        <v>130</v>
      </c>
      <c r="B238" s="41">
        <v>13076.4</v>
      </c>
      <c r="C238" s="41">
        <v>22750</v>
      </c>
      <c r="D238" s="41">
        <v>22000</v>
      </c>
      <c r="E238" s="41">
        <v>22000</v>
      </c>
      <c r="F238" s="41">
        <v>22000</v>
      </c>
    </row>
    <row r="239" spans="1:6" ht="12.75" x14ac:dyDescent="0.2">
      <c r="A239" s="38" t="s">
        <v>87</v>
      </c>
      <c r="B239" s="41">
        <v>24017.49</v>
      </c>
      <c r="C239" s="41">
        <v>20400</v>
      </c>
      <c r="D239" s="41">
        <f>SUM(D240++D243+D245)</f>
        <v>31400</v>
      </c>
      <c r="E239" s="41">
        <f t="shared" ref="E239:F239" si="45">SUM(E240++E243+E245)</f>
        <v>31400</v>
      </c>
      <c r="F239" s="41">
        <f t="shared" si="45"/>
        <v>31400</v>
      </c>
    </row>
    <row r="240" spans="1:6" ht="12.75" x14ac:dyDescent="0.2">
      <c r="A240" s="38" t="s">
        <v>37</v>
      </c>
      <c r="B240" s="41">
        <v>21414.49</v>
      </c>
      <c r="C240" s="41">
        <v>5400</v>
      </c>
      <c r="D240" s="41">
        <f>SUM(D241:D242)</f>
        <v>12400</v>
      </c>
      <c r="E240" s="41">
        <f t="shared" ref="E240:F240" si="46">SUM(E241:E242)</f>
        <v>12400</v>
      </c>
      <c r="F240" s="41">
        <f t="shared" si="46"/>
        <v>12400</v>
      </c>
    </row>
    <row r="241" spans="1:6" ht="25.5" x14ac:dyDescent="0.2">
      <c r="A241" s="38" t="s">
        <v>90</v>
      </c>
      <c r="B241" s="41">
        <v>6156.54</v>
      </c>
      <c r="C241" s="41"/>
      <c r="D241" s="41">
        <v>0</v>
      </c>
      <c r="E241" s="41">
        <v>0</v>
      </c>
      <c r="F241" s="41">
        <v>0</v>
      </c>
    </row>
    <row r="242" spans="1:6" ht="25.5" x14ac:dyDescent="0.2">
      <c r="A242" s="38" t="s">
        <v>91</v>
      </c>
      <c r="B242" s="41">
        <v>15257.95</v>
      </c>
      <c r="C242" s="41">
        <v>5400</v>
      </c>
      <c r="D242" s="41">
        <v>12400</v>
      </c>
      <c r="E242" s="41">
        <v>12400</v>
      </c>
      <c r="F242" s="41">
        <v>12400</v>
      </c>
    </row>
    <row r="243" spans="1:6" ht="12.75" x14ac:dyDescent="0.2">
      <c r="A243" s="38" t="s">
        <v>39</v>
      </c>
      <c r="B243" s="41"/>
      <c r="C243" s="41">
        <v>4000</v>
      </c>
      <c r="D243" s="41">
        <v>4000</v>
      </c>
      <c r="E243" s="41">
        <v>4000</v>
      </c>
      <c r="F243" s="41">
        <v>4000</v>
      </c>
    </row>
    <row r="244" spans="1:6" ht="12.75" x14ac:dyDescent="0.2">
      <c r="A244" s="38" t="s">
        <v>97</v>
      </c>
      <c r="B244" s="41"/>
      <c r="C244" s="41">
        <v>4000</v>
      </c>
      <c r="D244" s="41">
        <v>4000</v>
      </c>
      <c r="E244" s="41">
        <v>4000</v>
      </c>
      <c r="F244" s="41">
        <v>4000</v>
      </c>
    </row>
    <row r="245" spans="1:6" ht="12.75" x14ac:dyDescent="0.2">
      <c r="A245" s="38" t="s">
        <v>43</v>
      </c>
      <c r="B245" s="41">
        <v>2603</v>
      </c>
      <c r="C245" s="41">
        <v>11000</v>
      </c>
      <c r="D245" s="41">
        <v>15000</v>
      </c>
      <c r="E245" s="41">
        <v>15000</v>
      </c>
      <c r="F245" s="41">
        <v>15000</v>
      </c>
    </row>
    <row r="246" spans="1:6" ht="12.75" x14ac:dyDescent="0.2">
      <c r="A246" s="38" t="s">
        <v>107</v>
      </c>
      <c r="B246" s="41">
        <v>2603</v>
      </c>
      <c r="C246" s="41">
        <v>11000</v>
      </c>
      <c r="D246" s="41">
        <v>15000</v>
      </c>
      <c r="E246" s="41">
        <v>15000</v>
      </c>
      <c r="F246" s="41">
        <v>15000</v>
      </c>
    </row>
    <row r="247" spans="1:6" ht="25.5" x14ac:dyDescent="0.2">
      <c r="A247" s="38" t="s">
        <v>57</v>
      </c>
      <c r="B247" s="41">
        <v>32375.21</v>
      </c>
      <c r="C247" s="41">
        <v>4000</v>
      </c>
      <c r="D247" s="41">
        <v>4000</v>
      </c>
      <c r="E247" s="41">
        <v>4000</v>
      </c>
      <c r="F247" s="41">
        <v>4000</v>
      </c>
    </row>
    <row r="248" spans="1:6" ht="12.75" x14ac:dyDescent="0.2">
      <c r="A248" s="38" t="s">
        <v>131</v>
      </c>
      <c r="B248" s="41">
        <v>32375.21</v>
      </c>
      <c r="C248" s="41">
        <v>4000</v>
      </c>
      <c r="D248" s="41">
        <v>4000</v>
      </c>
      <c r="E248" s="41">
        <v>4000</v>
      </c>
      <c r="F248" s="41">
        <v>4000</v>
      </c>
    </row>
    <row r="249" spans="1:6" ht="12.75" x14ac:dyDescent="0.2">
      <c r="A249" s="38" t="s">
        <v>58</v>
      </c>
      <c r="B249" s="41">
        <v>32375.21</v>
      </c>
      <c r="C249" s="41">
        <v>4000</v>
      </c>
      <c r="D249" s="41">
        <v>4000</v>
      </c>
      <c r="E249" s="41">
        <v>4000</v>
      </c>
      <c r="F249" s="41">
        <v>4000</v>
      </c>
    </row>
    <row r="250" spans="1:6" ht="12.75" x14ac:dyDescent="0.2">
      <c r="A250" s="38" t="s">
        <v>132</v>
      </c>
      <c r="B250" s="41">
        <v>1785</v>
      </c>
      <c r="C250" s="41">
        <v>4000</v>
      </c>
      <c r="D250" s="41">
        <v>4000</v>
      </c>
      <c r="E250" s="41">
        <v>4000</v>
      </c>
      <c r="F250" s="41">
        <v>4000</v>
      </c>
    </row>
    <row r="251" spans="1:6" ht="12.75" x14ac:dyDescent="0.2">
      <c r="A251" s="38" t="s">
        <v>133</v>
      </c>
      <c r="B251" s="41">
        <v>30590.21</v>
      </c>
      <c r="C251" s="41"/>
      <c r="D251" s="41">
        <v>0</v>
      </c>
      <c r="E251" s="41">
        <v>0</v>
      </c>
      <c r="F251" s="41">
        <v>0</v>
      </c>
    </row>
    <row r="252" spans="1:6" ht="12.75" x14ac:dyDescent="0.2">
      <c r="A252" s="38" t="s">
        <v>22</v>
      </c>
      <c r="B252" s="41">
        <v>26688.75</v>
      </c>
      <c r="C252" s="41">
        <v>0</v>
      </c>
      <c r="D252" s="41">
        <v>0</v>
      </c>
      <c r="E252" s="41">
        <v>0</v>
      </c>
      <c r="F252" s="41">
        <v>0</v>
      </c>
    </row>
    <row r="253" spans="1:6" ht="12.75" x14ac:dyDescent="0.2">
      <c r="A253" s="38" t="s">
        <v>59</v>
      </c>
      <c r="B253" s="41">
        <v>26688.75</v>
      </c>
      <c r="C253" s="41">
        <v>0</v>
      </c>
      <c r="D253" s="41">
        <v>0</v>
      </c>
      <c r="E253" s="41">
        <v>0</v>
      </c>
      <c r="F253" s="41">
        <v>0</v>
      </c>
    </row>
    <row r="254" spans="1:6" ht="12.75" x14ac:dyDescent="0.2">
      <c r="A254" s="38" t="s">
        <v>134</v>
      </c>
      <c r="B254" s="41">
        <v>26688.75</v>
      </c>
      <c r="C254" s="41">
        <v>0</v>
      </c>
      <c r="D254" s="41">
        <v>0</v>
      </c>
      <c r="E254" s="41">
        <v>0</v>
      </c>
      <c r="F254" s="41">
        <v>0</v>
      </c>
    </row>
    <row r="255" spans="1:6" ht="12.75" x14ac:dyDescent="0.2">
      <c r="A255" s="38" t="s">
        <v>60</v>
      </c>
      <c r="B255" s="41">
        <v>26688.75</v>
      </c>
      <c r="C255" s="41"/>
      <c r="D255" s="41">
        <v>0</v>
      </c>
      <c r="E255" s="41">
        <v>0</v>
      </c>
      <c r="F255" s="41">
        <v>0</v>
      </c>
    </row>
    <row r="256" spans="1:6" ht="12.75" x14ac:dyDescent="0.2">
      <c r="A256" s="38" t="s">
        <v>135</v>
      </c>
      <c r="B256" s="41">
        <v>26688.75</v>
      </c>
      <c r="C256" s="41"/>
      <c r="D256" s="41">
        <v>0</v>
      </c>
      <c r="E256" s="41">
        <v>0</v>
      </c>
      <c r="F256" s="41">
        <v>0</v>
      </c>
    </row>
    <row r="257" spans="1:6" ht="12.75" x14ac:dyDescent="0.2">
      <c r="A257" s="39" t="s">
        <v>153</v>
      </c>
      <c r="B257" s="40">
        <v>0.26</v>
      </c>
      <c r="C257" s="40">
        <v>1000</v>
      </c>
      <c r="D257" s="40"/>
      <c r="E257" s="40"/>
      <c r="F257" s="40"/>
    </row>
    <row r="258" spans="1:6" ht="12.75" x14ac:dyDescent="0.2">
      <c r="A258" s="38" t="s">
        <v>181</v>
      </c>
      <c r="B258" s="41">
        <v>0.26</v>
      </c>
      <c r="C258" s="41">
        <v>1000</v>
      </c>
      <c r="D258" s="41"/>
      <c r="E258" s="41"/>
      <c r="F258" s="41"/>
    </row>
    <row r="259" spans="1:6" ht="12.75" x14ac:dyDescent="0.2">
      <c r="A259" s="38" t="s">
        <v>27</v>
      </c>
      <c r="B259" s="41">
        <v>0.26</v>
      </c>
      <c r="C259" s="41">
        <v>1000</v>
      </c>
      <c r="D259" s="41"/>
      <c r="E259" s="41"/>
      <c r="F259" s="41"/>
    </row>
    <row r="260" spans="1:6" ht="12.75" x14ac:dyDescent="0.2">
      <c r="A260" s="38" t="s">
        <v>75</v>
      </c>
      <c r="B260" s="41">
        <v>0.26</v>
      </c>
      <c r="C260" s="41">
        <v>1000</v>
      </c>
      <c r="D260" s="41"/>
      <c r="E260" s="41"/>
      <c r="F260" s="41"/>
    </row>
    <row r="261" spans="1:6" ht="12.75" x14ac:dyDescent="0.2">
      <c r="A261" s="38" t="s">
        <v>33</v>
      </c>
      <c r="B261" s="41">
        <v>0.26</v>
      </c>
      <c r="C261" s="41">
        <v>1000</v>
      </c>
      <c r="D261" s="41"/>
      <c r="E261" s="41"/>
      <c r="F261" s="41"/>
    </row>
    <row r="262" spans="1:6" ht="25.5" x14ac:dyDescent="0.2">
      <c r="A262" s="38" t="s">
        <v>83</v>
      </c>
      <c r="B262" s="41">
        <v>0.26</v>
      </c>
      <c r="C262" s="41">
        <v>1000</v>
      </c>
      <c r="D262" s="41"/>
      <c r="E262" s="41"/>
      <c r="F262" s="41"/>
    </row>
    <row r="263" spans="1:6" ht="12.75" x14ac:dyDescent="0.2">
      <c r="A263" s="39" t="s">
        <v>254</v>
      </c>
      <c r="B263" s="40"/>
      <c r="C263" s="40"/>
      <c r="D263" s="40">
        <v>10</v>
      </c>
      <c r="E263" s="40">
        <v>10</v>
      </c>
      <c r="F263" s="40">
        <v>10</v>
      </c>
    </row>
    <row r="264" spans="1:6" ht="12.75" x14ac:dyDescent="0.2">
      <c r="A264" s="38" t="s">
        <v>181</v>
      </c>
      <c r="B264" s="41"/>
      <c r="C264" s="41"/>
      <c r="D264" s="41">
        <v>10</v>
      </c>
      <c r="E264" s="41">
        <v>10</v>
      </c>
      <c r="F264" s="41">
        <v>10</v>
      </c>
    </row>
    <row r="265" spans="1:6" ht="12.75" x14ac:dyDescent="0.2">
      <c r="A265" s="38" t="s">
        <v>27</v>
      </c>
      <c r="B265" s="41"/>
      <c r="C265" s="41"/>
      <c r="D265" s="41">
        <v>10</v>
      </c>
      <c r="E265" s="41">
        <v>10</v>
      </c>
      <c r="F265" s="41">
        <v>10</v>
      </c>
    </row>
    <row r="266" spans="1:6" ht="12.75" x14ac:dyDescent="0.2">
      <c r="A266" s="38" t="s">
        <v>75</v>
      </c>
      <c r="B266" s="41"/>
      <c r="C266" s="41"/>
      <c r="D266" s="41">
        <v>10</v>
      </c>
      <c r="E266" s="41">
        <v>10</v>
      </c>
      <c r="F266" s="41">
        <v>10</v>
      </c>
    </row>
    <row r="267" spans="1:6" ht="12.75" x14ac:dyDescent="0.2">
      <c r="A267" s="38" t="s">
        <v>33</v>
      </c>
      <c r="B267" s="41"/>
      <c r="C267" s="41"/>
      <c r="D267" s="41">
        <v>10</v>
      </c>
      <c r="E267" s="41">
        <v>10</v>
      </c>
      <c r="F267" s="41">
        <v>10</v>
      </c>
    </row>
    <row r="268" spans="1:6" ht="25.5" x14ac:dyDescent="0.2">
      <c r="A268" s="38" t="s">
        <v>83</v>
      </c>
      <c r="B268" s="41"/>
      <c r="C268" s="41"/>
      <c r="D268" s="41">
        <v>10</v>
      </c>
      <c r="E268" s="41">
        <v>10</v>
      </c>
      <c r="F268" s="41">
        <v>10</v>
      </c>
    </row>
    <row r="269" spans="1:6" ht="25.5" x14ac:dyDescent="0.2">
      <c r="A269" s="39" t="s">
        <v>154</v>
      </c>
      <c r="B269" s="40">
        <v>23963.279999999999</v>
      </c>
      <c r="C269" s="40">
        <f>SUM(C270+C305)</f>
        <v>85500</v>
      </c>
      <c r="D269" s="40">
        <f>SUM(D270+D305)</f>
        <v>0</v>
      </c>
      <c r="E269" s="40">
        <f t="shared" ref="E269:F269" si="47">SUM(E270+E305)</f>
        <v>0</v>
      </c>
      <c r="F269" s="40">
        <f t="shared" si="47"/>
        <v>0</v>
      </c>
    </row>
    <row r="270" spans="1:6" ht="12.75" x14ac:dyDescent="0.2">
      <c r="A270" s="38" t="s">
        <v>181</v>
      </c>
      <c r="B270" s="41">
        <v>19625.22</v>
      </c>
      <c r="C270" s="41">
        <v>85300</v>
      </c>
      <c r="D270" s="41">
        <f>SUM(D271+D278+D297+D301)</f>
        <v>0</v>
      </c>
      <c r="E270" s="41">
        <f t="shared" ref="E270:F270" si="48">SUM(E271+E278+E297+E301)</f>
        <v>0</v>
      </c>
      <c r="F270" s="41">
        <f t="shared" si="48"/>
        <v>0</v>
      </c>
    </row>
    <row r="271" spans="1:6" ht="12.75" x14ac:dyDescent="0.2">
      <c r="A271" s="38" t="s">
        <v>51</v>
      </c>
      <c r="B271" s="41">
        <v>0</v>
      </c>
      <c r="C271" s="41">
        <v>900</v>
      </c>
      <c r="D271" s="41"/>
      <c r="E271" s="41"/>
      <c r="F271" s="41"/>
    </row>
    <row r="272" spans="1:6" ht="12.75" x14ac:dyDescent="0.2">
      <c r="A272" s="38" t="s">
        <v>117</v>
      </c>
      <c r="B272" s="41">
        <v>0</v>
      </c>
      <c r="C272" s="41">
        <v>750</v>
      </c>
      <c r="D272" s="41"/>
      <c r="E272" s="41"/>
      <c r="F272" s="41"/>
    </row>
    <row r="273" spans="1:6" ht="12.75" x14ac:dyDescent="0.2">
      <c r="A273" s="38" t="s">
        <v>52</v>
      </c>
      <c r="B273" s="41"/>
      <c r="C273" s="41">
        <v>750</v>
      </c>
      <c r="D273" s="41"/>
      <c r="E273" s="41"/>
      <c r="F273" s="41"/>
    </row>
    <row r="274" spans="1:6" ht="12.75" x14ac:dyDescent="0.2">
      <c r="A274" s="38" t="s">
        <v>118</v>
      </c>
      <c r="B274" s="41"/>
      <c r="C274" s="41">
        <v>750</v>
      </c>
      <c r="D274" s="41"/>
      <c r="E274" s="41"/>
      <c r="F274" s="41"/>
    </row>
    <row r="275" spans="1:6" ht="12.75" x14ac:dyDescent="0.2">
      <c r="A275" s="38" t="s">
        <v>125</v>
      </c>
      <c r="B275" s="41">
        <v>0</v>
      </c>
      <c r="C275" s="41">
        <v>150</v>
      </c>
      <c r="D275" s="41"/>
      <c r="E275" s="41"/>
      <c r="F275" s="41"/>
    </row>
    <row r="276" spans="1:6" ht="12.75" x14ac:dyDescent="0.2">
      <c r="A276" s="38" t="s">
        <v>54</v>
      </c>
      <c r="B276" s="41"/>
      <c r="C276" s="41">
        <v>150</v>
      </c>
      <c r="D276" s="41"/>
      <c r="E276" s="41"/>
      <c r="F276" s="41"/>
    </row>
    <row r="277" spans="1:6" ht="12.75" x14ac:dyDescent="0.2">
      <c r="A277" s="38" t="s">
        <v>126</v>
      </c>
      <c r="B277" s="41"/>
      <c r="C277" s="41">
        <v>150</v>
      </c>
      <c r="D277" s="41"/>
      <c r="E277" s="41"/>
      <c r="F277" s="41"/>
    </row>
    <row r="278" spans="1:6" ht="12.75" x14ac:dyDescent="0.2">
      <c r="A278" s="38" t="s">
        <v>27</v>
      </c>
      <c r="B278" s="41">
        <v>8309.2900000000009</v>
      </c>
      <c r="C278" s="41">
        <v>75200</v>
      </c>
      <c r="D278" s="41"/>
      <c r="E278" s="41"/>
      <c r="F278" s="41"/>
    </row>
    <row r="279" spans="1:6" ht="12.75" x14ac:dyDescent="0.2">
      <c r="A279" s="38" t="s">
        <v>69</v>
      </c>
      <c r="B279" s="41">
        <v>5221.45</v>
      </c>
      <c r="C279" s="41">
        <v>300</v>
      </c>
      <c r="D279" s="41"/>
      <c r="E279" s="41"/>
      <c r="F279" s="41"/>
    </row>
    <row r="280" spans="1:6" ht="12.75" x14ac:dyDescent="0.2">
      <c r="A280" s="38" t="s">
        <v>28</v>
      </c>
      <c r="B280" s="41">
        <v>596.45000000000005</v>
      </c>
      <c r="C280" s="41">
        <v>300</v>
      </c>
      <c r="D280" s="41"/>
      <c r="E280" s="41"/>
      <c r="F280" s="41"/>
    </row>
    <row r="281" spans="1:6" ht="12.75" x14ac:dyDescent="0.2">
      <c r="A281" s="38" t="s">
        <v>70</v>
      </c>
      <c r="B281" s="41">
        <v>167.64</v>
      </c>
      <c r="C281" s="41">
        <v>150</v>
      </c>
      <c r="D281" s="41"/>
      <c r="E281" s="41"/>
      <c r="F281" s="41"/>
    </row>
    <row r="282" spans="1:6" ht="12.75" x14ac:dyDescent="0.2">
      <c r="A282" s="38" t="s">
        <v>71</v>
      </c>
      <c r="B282" s="41"/>
      <c r="C282" s="41"/>
      <c r="D282" s="41"/>
      <c r="E282" s="41"/>
      <c r="F282" s="41"/>
    </row>
    <row r="283" spans="1:6" ht="12.75" x14ac:dyDescent="0.2">
      <c r="A283" s="38" t="s">
        <v>72</v>
      </c>
      <c r="B283" s="41">
        <v>428.81</v>
      </c>
      <c r="C283" s="41">
        <v>150</v>
      </c>
      <c r="D283" s="41"/>
      <c r="E283" s="41"/>
      <c r="F283" s="41"/>
    </row>
    <row r="284" spans="1:6" ht="12.75" x14ac:dyDescent="0.2">
      <c r="A284" s="38" t="s">
        <v>29</v>
      </c>
      <c r="B284" s="41">
        <v>4625</v>
      </c>
      <c r="C284" s="41"/>
      <c r="D284" s="41"/>
      <c r="E284" s="41"/>
      <c r="F284" s="41"/>
    </row>
    <row r="285" spans="1:6" ht="12.75" x14ac:dyDescent="0.2">
      <c r="A285" s="38" t="s">
        <v>73</v>
      </c>
      <c r="B285" s="41">
        <v>4625</v>
      </c>
      <c r="C285" s="41"/>
      <c r="D285" s="41"/>
      <c r="E285" s="41"/>
      <c r="F285" s="41"/>
    </row>
    <row r="286" spans="1:6" ht="12.75" x14ac:dyDescent="0.2">
      <c r="A286" s="38" t="s">
        <v>75</v>
      </c>
      <c r="B286" s="41">
        <v>3087.84</v>
      </c>
      <c r="C286" s="41">
        <v>74900</v>
      </c>
      <c r="D286" s="41"/>
      <c r="E286" s="41"/>
      <c r="F286" s="41"/>
    </row>
    <row r="287" spans="1:6" ht="12.75" x14ac:dyDescent="0.2">
      <c r="A287" s="38" t="s">
        <v>30</v>
      </c>
      <c r="B287" s="41">
        <v>951.39</v>
      </c>
      <c r="C287" s="41">
        <v>1400</v>
      </c>
      <c r="D287" s="41"/>
      <c r="E287" s="41"/>
      <c r="F287" s="41"/>
    </row>
    <row r="288" spans="1:6" ht="25.5" x14ac:dyDescent="0.2">
      <c r="A288" s="38" t="s">
        <v>77</v>
      </c>
      <c r="B288" s="41">
        <v>951.39</v>
      </c>
      <c r="C288" s="41">
        <v>1400</v>
      </c>
      <c r="D288" s="41"/>
      <c r="E288" s="41"/>
      <c r="F288" s="41"/>
    </row>
    <row r="289" spans="1:6" ht="12.75" x14ac:dyDescent="0.2">
      <c r="A289" s="38" t="s">
        <v>80</v>
      </c>
      <c r="B289" s="41"/>
      <c r="C289" s="41"/>
      <c r="D289" s="41"/>
      <c r="E289" s="41"/>
      <c r="F289" s="41"/>
    </row>
    <row r="290" spans="1:6" ht="12.75" x14ac:dyDescent="0.2">
      <c r="A290" s="38" t="s">
        <v>31</v>
      </c>
      <c r="B290" s="41"/>
      <c r="C290" s="41">
        <v>72000</v>
      </c>
      <c r="D290" s="41"/>
      <c r="E290" s="41"/>
      <c r="F290" s="41"/>
    </row>
    <row r="291" spans="1:6" ht="12.75" x14ac:dyDescent="0.2">
      <c r="A291" s="38" t="s">
        <v>145</v>
      </c>
      <c r="B291" s="41"/>
      <c r="C291" s="41">
        <v>72000</v>
      </c>
      <c r="D291" s="41"/>
      <c r="E291" s="41"/>
      <c r="F291" s="41"/>
    </row>
    <row r="292" spans="1:6" ht="12.75" x14ac:dyDescent="0.2">
      <c r="A292" s="38" t="s">
        <v>34</v>
      </c>
      <c r="B292" s="41">
        <v>2136.4499999999998</v>
      </c>
      <c r="C292" s="41">
        <v>1500</v>
      </c>
      <c r="D292" s="41"/>
      <c r="E292" s="41"/>
      <c r="F292" s="41"/>
    </row>
    <row r="293" spans="1:6" ht="12.75" x14ac:dyDescent="0.2">
      <c r="A293" s="38" t="s">
        <v>85</v>
      </c>
      <c r="B293" s="41">
        <v>2136.4499999999998</v>
      </c>
      <c r="C293" s="41">
        <v>1500</v>
      </c>
      <c r="D293" s="41"/>
      <c r="E293" s="41"/>
      <c r="F293" s="41"/>
    </row>
    <row r="294" spans="1:6" ht="12.75" x14ac:dyDescent="0.2">
      <c r="A294" s="38" t="s">
        <v>87</v>
      </c>
      <c r="B294" s="41">
        <v>0</v>
      </c>
      <c r="C294" s="41">
        <v>0</v>
      </c>
      <c r="D294" s="41"/>
      <c r="E294" s="41"/>
      <c r="F294" s="41"/>
    </row>
    <row r="295" spans="1:6" ht="12.75" x14ac:dyDescent="0.2">
      <c r="A295" s="38" t="s">
        <v>41</v>
      </c>
      <c r="B295" s="41"/>
      <c r="C295" s="41"/>
      <c r="D295" s="41"/>
      <c r="E295" s="41"/>
      <c r="F295" s="41"/>
    </row>
    <row r="296" spans="1:6" ht="12.75" x14ac:dyDescent="0.2">
      <c r="A296" s="38" t="s">
        <v>143</v>
      </c>
      <c r="B296" s="41"/>
      <c r="C296" s="41"/>
      <c r="D296" s="41"/>
      <c r="E296" s="41"/>
      <c r="F296" s="41"/>
    </row>
    <row r="297" spans="1:6" ht="25.5" x14ac:dyDescent="0.2">
      <c r="A297" s="38" t="s">
        <v>57</v>
      </c>
      <c r="B297" s="41">
        <v>10096.43</v>
      </c>
      <c r="C297" s="41">
        <v>8000</v>
      </c>
      <c r="D297" s="41"/>
      <c r="E297" s="41"/>
      <c r="F297" s="41"/>
    </row>
    <row r="298" spans="1:6" ht="12.75" x14ac:dyDescent="0.2">
      <c r="A298" s="38" t="s">
        <v>131</v>
      </c>
      <c r="B298" s="41">
        <v>10096.43</v>
      </c>
      <c r="C298" s="41">
        <v>8000</v>
      </c>
      <c r="D298" s="41"/>
      <c r="E298" s="41"/>
      <c r="F298" s="41"/>
    </row>
    <row r="299" spans="1:6" ht="12.75" x14ac:dyDescent="0.2">
      <c r="A299" s="38" t="s">
        <v>61</v>
      </c>
      <c r="B299" s="41">
        <v>10096.43</v>
      </c>
      <c r="C299" s="41">
        <v>8000</v>
      </c>
      <c r="D299" s="41"/>
      <c r="E299" s="41"/>
      <c r="F299" s="41"/>
    </row>
    <row r="300" spans="1:6" ht="12.75" x14ac:dyDescent="0.2">
      <c r="A300" s="38" t="s">
        <v>136</v>
      </c>
      <c r="B300" s="41">
        <v>10096.43</v>
      </c>
      <c r="C300" s="41">
        <v>8000</v>
      </c>
      <c r="D300" s="41"/>
      <c r="E300" s="41"/>
      <c r="F300" s="41"/>
    </row>
    <row r="301" spans="1:6" ht="25.5" x14ac:dyDescent="0.2">
      <c r="A301" s="38" t="s">
        <v>62</v>
      </c>
      <c r="B301" s="41">
        <v>1219.5</v>
      </c>
      <c r="C301" s="41">
        <v>1200</v>
      </c>
      <c r="D301" s="41"/>
      <c r="E301" s="41"/>
      <c r="F301" s="41"/>
    </row>
    <row r="302" spans="1:6" ht="12.75" x14ac:dyDescent="0.2">
      <c r="A302" s="38" t="s">
        <v>137</v>
      </c>
      <c r="B302" s="41">
        <v>1219.5</v>
      </c>
      <c r="C302" s="41">
        <v>1200</v>
      </c>
      <c r="D302" s="41"/>
      <c r="E302" s="41"/>
      <c r="F302" s="41"/>
    </row>
    <row r="303" spans="1:6" ht="12.75" x14ac:dyDescent="0.2">
      <c r="A303" s="38" t="s">
        <v>63</v>
      </c>
      <c r="B303" s="41">
        <v>1219.5</v>
      </c>
      <c r="C303" s="41">
        <v>1200</v>
      </c>
      <c r="D303" s="41"/>
      <c r="E303" s="41"/>
      <c r="F303" s="41"/>
    </row>
    <row r="304" spans="1:6" ht="12.75" x14ac:dyDescent="0.2">
      <c r="A304" s="38" t="s">
        <v>138</v>
      </c>
      <c r="B304" s="41">
        <v>1219.5</v>
      </c>
      <c r="C304" s="41">
        <v>1200</v>
      </c>
      <c r="D304" s="41"/>
      <c r="E304" s="41"/>
      <c r="F304" s="41"/>
    </row>
    <row r="305" spans="1:6" ht="12.75" x14ac:dyDescent="0.2">
      <c r="A305" s="38" t="s">
        <v>22</v>
      </c>
      <c r="B305" s="41">
        <v>4338.0600000000004</v>
      </c>
      <c r="C305" s="41">
        <v>200</v>
      </c>
      <c r="D305" s="41"/>
      <c r="E305" s="41"/>
      <c r="F305" s="41"/>
    </row>
    <row r="306" spans="1:6" ht="12.75" x14ac:dyDescent="0.2">
      <c r="A306" s="38" t="s">
        <v>59</v>
      </c>
      <c r="B306" s="41">
        <v>4338.0600000000004</v>
      </c>
      <c r="C306" s="41">
        <v>200</v>
      </c>
      <c r="D306" s="41"/>
      <c r="E306" s="41"/>
      <c r="F306" s="41"/>
    </row>
    <row r="307" spans="1:6" ht="12.75" x14ac:dyDescent="0.2">
      <c r="A307" s="38" t="s">
        <v>134</v>
      </c>
      <c r="B307" s="41">
        <v>3311.46</v>
      </c>
      <c r="C307" s="41">
        <v>0</v>
      </c>
      <c r="D307" s="41"/>
      <c r="E307" s="41"/>
      <c r="F307" s="41"/>
    </row>
    <row r="308" spans="1:6" ht="12.75" x14ac:dyDescent="0.2">
      <c r="A308" s="38" t="s">
        <v>64</v>
      </c>
      <c r="B308" s="41">
        <v>3311.46</v>
      </c>
      <c r="C308" s="41"/>
      <c r="D308" s="41"/>
      <c r="E308" s="41"/>
      <c r="F308" s="41"/>
    </row>
    <row r="309" spans="1:6" ht="12.75" x14ac:dyDescent="0.2">
      <c r="A309" s="38" t="s">
        <v>140</v>
      </c>
      <c r="B309" s="41">
        <v>3311.46</v>
      </c>
      <c r="C309" s="41"/>
      <c r="D309" s="41"/>
      <c r="E309" s="41"/>
      <c r="F309" s="41"/>
    </row>
    <row r="310" spans="1:6" ht="12.75" x14ac:dyDescent="0.2">
      <c r="A310" s="38" t="s">
        <v>141</v>
      </c>
      <c r="B310" s="41">
        <v>1026.5999999999999</v>
      </c>
      <c r="C310" s="41">
        <v>200</v>
      </c>
      <c r="D310" s="41"/>
      <c r="E310" s="41"/>
      <c r="F310" s="41"/>
    </row>
    <row r="311" spans="1:6" ht="12.75" x14ac:dyDescent="0.2">
      <c r="A311" s="38" t="s">
        <v>67</v>
      </c>
      <c r="B311" s="41">
        <v>1026.5999999999999</v>
      </c>
      <c r="C311" s="41">
        <v>200</v>
      </c>
      <c r="D311" s="41"/>
      <c r="E311" s="41"/>
      <c r="F311" s="41"/>
    </row>
    <row r="312" spans="1:6" ht="12.75" x14ac:dyDescent="0.2">
      <c r="A312" s="38" t="s">
        <v>142</v>
      </c>
      <c r="B312" s="41">
        <v>1026.5999999999999</v>
      </c>
      <c r="C312" s="41">
        <v>200</v>
      </c>
      <c r="D312" s="41"/>
      <c r="E312" s="41"/>
      <c r="F312" s="41"/>
    </row>
    <row r="313" spans="1:6" ht="12.75" x14ac:dyDescent="0.2">
      <c r="A313" s="38" t="s">
        <v>164</v>
      </c>
      <c r="B313" s="41">
        <v>3744.27</v>
      </c>
      <c r="C313" s="41"/>
      <c r="D313" s="41"/>
      <c r="E313" s="41"/>
      <c r="F313" s="41"/>
    </row>
    <row r="314" spans="1:6" ht="12.75" x14ac:dyDescent="0.2">
      <c r="A314" s="38" t="s">
        <v>181</v>
      </c>
      <c r="B314" s="41">
        <v>3744.27</v>
      </c>
      <c r="C314" s="41">
        <v>0</v>
      </c>
      <c r="D314" s="41"/>
      <c r="E314" s="41"/>
      <c r="F314" s="41"/>
    </row>
    <row r="315" spans="1:6" ht="12.75" x14ac:dyDescent="0.2">
      <c r="A315" s="38" t="s">
        <v>27</v>
      </c>
      <c r="B315" s="41">
        <v>3742.27</v>
      </c>
      <c r="C315" s="41">
        <v>0</v>
      </c>
      <c r="D315" s="41"/>
      <c r="E315" s="41"/>
      <c r="F315" s="41"/>
    </row>
    <row r="316" spans="1:6" ht="12.75" x14ac:dyDescent="0.2">
      <c r="A316" s="38" t="s">
        <v>69</v>
      </c>
      <c r="B316" s="41">
        <v>1850</v>
      </c>
      <c r="C316" s="41">
        <v>0</v>
      </c>
      <c r="D316" s="41"/>
      <c r="E316" s="41"/>
      <c r="F316" s="41"/>
    </row>
    <row r="317" spans="1:6" ht="12.75" x14ac:dyDescent="0.2">
      <c r="A317" s="38" t="s">
        <v>29</v>
      </c>
      <c r="B317" s="41">
        <v>1850</v>
      </c>
      <c r="C317" s="41"/>
      <c r="D317" s="41"/>
      <c r="E317" s="41"/>
      <c r="F317" s="41"/>
    </row>
    <row r="318" spans="1:6" ht="12.75" x14ac:dyDescent="0.2">
      <c r="A318" s="38" t="s">
        <v>73</v>
      </c>
      <c r="B318" s="41">
        <v>1850</v>
      </c>
      <c r="C318" s="41"/>
      <c r="D318" s="41"/>
      <c r="E318" s="41"/>
      <c r="F318" s="41"/>
    </row>
    <row r="319" spans="1:6" ht="12.75" x14ac:dyDescent="0.2">
      <c r="A319" s="38" t="s">
        <v>75</v>
      </c>
      <c r="B319" s="41">
        <v>1892.27</v>
      </c>
      <c r="C319" s="41">
        <v>0</v>
      </c>
      <c r="D319" s="41"/>
      <c r="E319" s="41"/>
      <c r="F319" s="41"/>
    </row>
    <row r="320" spans="1:6" ht="12.75" x14ac:dyDescent="0.2">
      <c r="A320" s="38" t="s">
        <v>30</v>
      </c>
      <c r="B320" s="41">
        <v>1831</v>
      </c>
      <c r="C320" s="41"/>
      <c r="D320" s="41"/>
      <c r="E320" s="41"/>
      <c r="F320" s="41"/>
    </row>
    <row r="321" spans="1:6" ht="25.5" x14ac:dyDescent="0.2">
      <c r="A321" s="38" t="s">
        <v>77</v>
      </c>
      <c r="B321" s="41">
        <v>1831</v>
      </c>
      <c r="C321" s="41"/>
      <c r="D321" s="41"/>
      <c r="E321" s="41"/>
      <c r="F321" s="41"/>
    </row>
    <row r="322" spans="1:6" ht="12.75" x14ac:dyDescent="0.2">
      <c r="A322" s="38" t="s">
        <v>34</v>
      </c>
      <c r="B322" s="41">
        <v>61.27</v>
      </c>
      <c r="C322" s="41"/>
      <c r="D322" s="41"/>
      <c r="E322" s="41"/>
      <c r="F322" s="41"/>
    </row>
    <row r="323" spans="1:6" ht="12.75" x14ac:dyDescent="0.2">
      <c r="A323" s="38" t="s">
        <v>85</v>
      </c>
      <c r="B323" s="41">
        <v>61.27</v>
      </c>
      <c r="C323" s="41"/>
      <c r="D323" s="41"/>
      <c r="E323" s="41"/>
      <c r="F323" s="41"/>
    </row>
    <row r="324" spans="1:6" ht="25.5" x14ac:dyDescent="0.2">
      <c r="A324" s="38" t="s">
        <v>62</v>
      </c>
      <c r="B324" s="41">
        <v>2</v>
      </c>
      <c r="C324" s="41">
        <v>0</v>
      </c>
      <c r="D324" s="41"/>
      <c r="E324" s="41"/>
      <c r="F324" s="41"/>
    </row>
    <row r="325" spans="1:6" ht="12.75" x14ac:dyDescent="0.2">
      <c r="A325" s="38" t="s">
        <v>137</v>
      </c>
      <c r="B325" s="41">
        <v>2</v>
      </c>
      <c r="C325" s="41">
        <v>0</v>
      </c>
      <c r="D325" s="41"/>
      <c r="E325" s="41"/>
      <c r="F325" s="41"/>
    </row>
    <row r="326" spans="1:6" ht="12.75" x14ac:dyDescent="0.2">
      <c r="A326" s="38" t="s">
        <v>63</v>
      </c>
      <c r="B326" s="41">
        <v>2</v>
      </c>
      <c r="C326" s="41"/>
      <c r="D326" s="41"/>
      <c r="E326" s="41"/>
      <c r="F326" s="41"/>
    </row>
    <row r="327" spans="1:6" ht="12.75" x14ac:dyDescent="0.2">
      <c r="A327" s="38" t="s">
        <v>138</v>
      </c>
      <c r="B327" s="41">
        <v>2</v>
      </c>
      <c r="C327" s="41"/>
      <c r="D327" s="41"/>
      <c r="E327" s="41"/>
      <c r="F327" s="41"/>
    </row>
    <row r="328" spans="1:6" ht="25.5" x14ac:dyDescent="0.2">
      <c r="A328" s="39" t="s">
        <v>253</v>
      </c>
      <c r="B328" s="40"/>
      <c r="C328" s="40">
        <f>SUM(C329+C364)</f>
        <v>0</v>
      </c>
      <c r="D328" s="40">
        <f>SUM(D329+D364)</f>
        <v>13500</v>
      </c>
      <c r="E328" s="40">
        <f t="shared" ref="E328:F328" si="49">SUM(E329+E364)</f>
        <v>13500</v>
      </c>
      <c r="F328" s="40">
        <f t="shared" si="49"/>
        <v>13500</v>
      </c>
    </row>
    <row r="329" spans="1:6" ht="12.75" x14ac:dyDescent="0.2">
      <c r="A329" s="38" t="s">
        <v>181</v>
      </c>
      <c r="B329" s="41"/>
      <c r="C329" s="41"/>
      <c r="D329" s="41">
        <f>SUM(D330+D337+D356+D360)</f>
        <v>13300</v>
      </c>
      <c r="E329" s="41">
        <f t="shared" ref="E329:F329" si="50">SUM(E330+E337+E356+E360)</f>
        <v>13300</v>
      </c>
      <c r="F329" s="41">
        <f t="shared" si="50"/>
        <v>13300</v>
      </c>
    </row>
    <row r="330" spans="1:6" ht="12.75" x14ac:dyDescent="0.2">
      <c r="A330" s="38" t="s">
        <v>51</v>
      </c>
      <c r="B330" s="41"/>
      <c r="C330" s="41"/>
      <c r="D330" s="41">
        <v>900</v>
      </c>
      <c r="E330" s="41">
        <v>900</v>
      </c>
      <c r="F330" s="41">
        <v>900</v>
      </c>
    </row>
    <row r="331" spans="1:6" ht="12.75" x14ac:dyDescent="0.2">
      <c r="A331" s="38" t="s">
        <v>117</v>
      </c>
      <c r="B331" s="41"/>
      <c r="C331" s="41"/>
      <c r="D331" s="41">
        <v>750</v>
      </c>
      <c r="E331" s="41">
        <v>750</v>
      </c>
      <c r="F331" s="41">
        <v>750</v>
      </c>
    </row>
    <row r="332" spans="1:6" ht="12.75" x14ac:dyDescent="0.2">
      <c r="A332" s="38" t="s">
        <v>52</v>
      </c>
      <c r="B332" s="41"/>
      <c r="C332" s="41"/>
      <c r="D332" s="41">
        <v>750</v>
      </c>
      <c r="E332" s="41">
        <v>750</v>
      </c>
      <c r="F332" s="41">
        <v>750</v>
      </c>
    </row>
    <row r="333" spans="1:6" ht="12.75" x14ac:dyDescent="0.2">
      <c r="A333" s="38" t="s">
        <v>118</v>
      </c>
      <c r="B333" s="41"/>
      <c r="C333" s="41"/>
      <c r="D333" s="41">
        <v>750</v>
      </c>
      <c r="E333" s="41">
        <v>750</v>
      </c>
      <c r="F333" s="41">
        <v>750</v>
      </c>
    </row>
    <row r="334" spans="1:6" ht="12.75" x14ac:dyDescent="0.2">
      <c r="A334" s="38" t="s">
        <v>125</v>
      </c>
      <c r="B334" s="41"/>
      <c r="C334" s="41"/>
      <c r="D334" s="41">
        <v>150</v>
      </c>
      <c r="E334" s="41">
        <v>150</v>
      </c>
      <c r="F334" s="41">
        <v>150</v>
      </c>
    </row>
    <row r="335" spans="1:6" ht="12.75" x14ac:dyDescent="0.2">
      <c r="A335" s="38" t="s">
        <v>54</v>
      </c>
      <c r="B335" s="41"/>
      <c r="C335" s="41"/>
      <c r="D335" s="41">
        <v>150</v>
      </c>
      <c r="E335" s="41">
        <v>150</v>
      </c>
      <c r="F335" s="41">
        <v>150</v>
      </c>
    </row>
    <row r="336" spans="1:6" ht="12.75" x14ac:dyDescent="0.2">
      <c r="A336" s="38" t="s">
        <v>126</v>
      </c>
      <c r="B336" s="41"/>
      <c r="C336" s="41"/>
      <c r="D336" s="41">
        <v>150</v>
      </c>
      <c r="E336" s="41">
        <v>150</v>
      </c>
      <c r="F336" s="41">
        <v>150</v>
      </c>
    </row>
    <row r="337" spans="1:6" ht="12.75" x14ac:dyDescent="0.2">
      <c r="A337" s="38" t="s">
        <v>27</v>
      </c>
      <c r="B337" s="41"/>
      <c r="C337" s="41"/>
      <c r="D337" s="41">
        <f>SUM(D338+D345+D354)</f>
        <v>3200</v>
      </c>
      <c r="E337" s="41">
        <f t="shared" ref="E337:F337" si="51">SUM(E338+E345+E354)</f>
        <v>3200</v>
      </c>
      <c r="F337" s="41">
        <f t="shared" si="51"/>
        <v>3200</v>
      </c>
    </row>
    <row r="338" spans="1:6" ht="12.75" x14ac:dyDescent="0.2">
      <c r="A338" s="38" t="s">
        <v>69</v>
      </c>
      <c r="B338" s="41"/>
      <c r="C338" s="41"/>
      <c r="D338" s="41">
        <v>300</v>
      </c>
      <c r="E338" s="41">
        <v>300</v>
      </c>
      <c r="F338" s="41">
        <v>300</v>
      </c>
    </row>
    <row r="339" spans="1:6" ht="12.75" x14ac:dyDescent="0.2">
      <c r="A339" s="38" t="s">
        <v>28</v>
      </c>
      <c r="B339" s="41"/>
      <c r="C339" s="41"/>
      <c r="D339" s="41">
        <v>300</v>
      </c>
      <c r="E339" s="41">
        <v>300</v>
      </c>
      <c r="F339" s="41">
        <v>300</v>
      </c>
    </row>
    <row r="340" spans="1:6" ht="12.75" x14ac:dyDescent="0.2">
      <c r="A340" s="38" t="s">
        <v>70</v>
      </c>
      <c r="B340" s="41"/>
      <c r="C340" s="41"/>
      <c r="D340" s="41">
        <v>150</v>
      </c>
      <c r="E340" s="41">
        <v>150</v>
      </c>
      <c r="F340" s="41">
        <v>150</v>
      </c>
    </row>
    <row r="341" spans="1:6" ht="12.75" x14ac:dyDescent="0.2">
      <c r="A341" s="38" t="s">
        <v>71</v>
      </c>
      <c r="B341" s="41"/>
      <c r="C341" s="41"/>
      <c r="D341" s="41"/>
      <c r="E341" s="41"/>
      <c r="F341" s="41"/>
    </row>
    <row r="342" spans="1:6" ht="12.75" x14ac:dyDescent="0.2">
      <c r="A342" s="38" t="s">
        <v>72</v>
      </c>
      <c r="B342" s="41"/>
      <c r="C342" s="41"/>
      <c r="D342" s="41">
        <v>150</v>
      </c>
      <c r="E342" s="41">
        <v>150</v>
      </c>
      <c r="F342" s="41">
        <v>150</v>
      </c>
    </row>
    <row r="343" spans="1:6" ht="12.75" x14ac:dyDescent="0.2">
      <c r="A343" s="38" t="s">
        <v>29</v>
      </c>
      <c r="B343" s="41"/>
      <c r="C343" s="41"/>
      <c r="D343" s="41"/>
      <c r="E343" s="41"/>
      <c r="F343" s="41"/>
    </row>
    <row r="344" spans="1:6" ht="12.75" x14ac:dyDescent="0.2">
      <c r="A344" s="38" t="s">
        <v>73</v>
      </c>
      <c r="B344" s="41"/>
      <c r="C344" s="41"/>
      <c r="D344" s="41"/>
      <c r="E344" s="41"/>
      <c r="F344" s="41"/>
    </row>
    <row r="345" spans="1:6" ht="12.75" x14ac:dyDescent="0.2">
      <c r="A345" s="38" t="s">
        <v>75</v>
      </c>
      <c r="B345" s="41"/>
      <c r="C345" s="41"/>
      <c r="D345" s="41">
        <f>SUM(D346+D349+D351)</f>
        <v>2900</v>
      </c>
      <c r="E345" s="41">
        <f t="shared" ref="E345:F345" si="52">SUM(E346+E349+E351)</f>
        <v>2900</v>
      </c>
      <c r="F345" s="41">
        <f t="shared" si="52"/>
        <v>2900</v>
      </c>
    </row>
    <row r="346" spans="1:6" ht="12.75" x14ac:dyDescent="0.2">
      <c r="A346" s="38" t="s">
        <v>30</v>
      </c>
      <c r="B346" s="41"/>
      <c r="C346" s="41"/>
      <c r="D346" s="41">
        <v>1400</v>
      </c>
      <c r="E346" s="41">
        <v>1400</v>
      </c>
      <c r="F346" s="41">
        <v>1400</v>
      </c>
    </row>
    <row r="347" spans="1:6" ht="25.5" x14ac:dyDescent="0.2">
      <c r="A347" s="38" t="s">
        <v>77</v>
      </c>
      <c r="B347" s="41"/>
      <c r="C347" s="41"/>
      <c r="D347" s="41">
        <v>1400</v>
      </c>
      <c r="E347" s="41">
        <v>1400</v>
      </c>
      <c r="F347" s="41">
        <v>1400</v>
      </c>
    </row>
    <row r="348" spans="1:6" ht="12.75" x14ac:dyDescent="0.2">
      <c r="A348" s="38" t="s">
        <v>80</v>
      </c>
      <c r="B348" s="41"/>
      <c r="C348" s="41"/>
      <c r="D348" s="41"/>
      <c r="E348" s="41"/>
      <c r="F348" s="41"/>
    </row>
    <row r="349" spans="1:6" ht="12.75" x14ac:dyDescent="0.2">
      <c r="A349" s="38" t="s">
        <v>31</v>
      </c>
      <c r="B349" s="41"/>
      <c r="C349" s="41"/>
      <c r="D349" s="41">
        <f>SUM(D350)</f>
        <v>0</v>
      </c>
      <c r="E349" s="41">
        <f t="shared" ref="E349:F349" si="53">SUM(E350)</f>
        <v>0</v>
      </c>
      <c r="F349" s="41">
        <f t="shared" si="53"/>
        <v>0</v>
      </c>
    </row>
    <row r="350" spans="1:6" ht="12.75" x14ac:dyDescent="0.2">
      <c r="A350" s="38" t="s">
        <v>145</v>
      </c>
      <c r="B350" s="41"/>
      <c r="C350" s="41"/>
      <c r="D350" s="41"/>
      <c r="E350" s="41"/>
      <c r="F350" s="41"/>
    </row>
    <row r="351" spans="1:6" ht="12.75" x14ac:dyDescent="0.2">
      <c r="A351" s="38" t="s">
        <v>34</v>
      </c>
      <c r="B351" s="41"/>
      <c r="C351" s="41"/>
      <c r="D351" s="41">
        <v>1500</v>
      </c>
      <c r="E351" s="41">
        <v>1500</v>
      </c>
      <c r="F351" s="41">
        <v>1500</v>
      </c>
    </row>
    <row r="352" spans="1:6" ht="12.75" x14ac:dyDescent="0.2">
      <c r="A352" s="38" t="s">
        <v>85</v>
      </c>
      <c r="B352" s="41"/>
      <c r="C352" s="41"/>
      <c r="D352" s="41">
        <v>1500</v>
      </c>
      <c r="E352" s="41">
        <v>1500</v>
      </c>
      <c r="F352" s="41">
        <v>1500</v>
      </c>
    </row>
    <row r="353" spans="1:6" ht="12.75" x14ac:dyDescent="0.2">
      <c r="A353" s="38" t="s">
        <v>87</v>
      </c>
      <c r="B353" s="41"/>
      <c r="C353" s="41"/>
      <c r="D353" s="41">
        <v>0</v>
      </c>
      <c r="E353" s="41">
        <v>0</v>
      </c>
      <c r="F353" s="41">
        <v>0</v>
      </c>
    </row>
    <row r="354" spans="1:6" ht="12.75" x14ac:dyDescent="0.2">
      <c r="A354" s="38" t="s">
        <v>41</v>
      </c>
      <c r="B354" s="41"/>
      <c r="C354" s="41"/>
      <c r="D354" s="41"/>
      <c r="E354" s="41"/>
      <c r="F354" s="41"/>
    </row>
    <row r="355" spans="1:6" ht="12.75" x14ac:dyDescent="0.2">
      <c r="A355" s="38" t="s">
        <v>143</v>
      </c>
      <c r="B355" s="41"/>
      <c r="C355" s="41"/>
      <c r="D355" s="41"/>
      <c r="E355" s="41"/>
      <c r="F355" s="41"/>
    </row>
    <row r="356" spans="1:6" ht="25.5" x14ac:dyDescent="0.2">
      <c r="A356" s="38" t="s">
        <v>57</v>
      </c>
      <c r="B356" s="41"/>
      <c r="C356" s="41"/>
      <c r="D356" s="41">
        <v>8000</v>
      </c>
      <c r="E356" s="41">
        <v>8000</v>
      </c>
      <c r="F356" s="41">
        <v>8000</v>
      </c>
    </row>
    <row r="357" spans="1:6" ht="12.75" x14ac:dyDescent="0.2">
      <c r="A357" s="38" t="s">
        <v>131</v>
      </c>
      <c r="B357" s="41"/>
      <c r="C357" s="41"/>
      <c r="D357" s="41">
        <v>8000</v>
      </c>
      <c r="E357" s="41">
        <v>8000</v>
      </c>
      <c r="F357" s="41">
        <v>8000</v>
      </c>
    </row>
    <row r="358" spans="1:6" ht="12.75" x14ac:dyDescent="0.2">
      <c r="A358" s="38" t="s">
        <v>61</v>
      </c>
      <c r="B358" s="41"/>
      <c r="C358" s="41"/>
      <c r="D358" s="41">
        <v>8000</v>
      </c>
      <c r="E358" s="41">
        <v>8000</v>
      </c>
      <c r="F358" s="41">
        <v>8000</v>
      </c>
    </row>
    <row r="359" spans="1:6" ht="12.75" x14ac:dyDescent="0.2">
      <c r="A359" s="38" t="s">
        <v>136</v>
      </c>
      <c r="B359" s="41"/>
      <c r="C359" s="41"/>
      <c r="D359" s="41">
        <v>8000</v>
      </c>
      <c r="E359" s="41">
        <v>8000</v>
      </c>
      <c r="F359" s="41">
        <v>8000</v>
      </c>
    </row>
    <row r="360" spans="1:6" ht="25.5" x14ac:dyDescent="0.2">
      <c r="A360" s="38" t="s">
        <v>62</v>
      </c>
      <c r="B360" s="41"/>
      <c r="C360" s="41"/>
      <c r="D360" s="41">
        <v>1200</v>
      </c>
      <c r="E360" s="41">
        <v>1200</v>
      </c>
      <c r="F360" s="41">
        <v>1200</v>
      </c>
    </row>
    <row r="361" spans="1:6" ht="12.75" x14ac:dyDescent="0.2">
      <c r="A361" s="38" t="s">
        <v>137</v>
      </c>
      <c r="B361" s="41"/>
      <c r="C361" s="41"/>
      <c r="D361" s="41">
        <v>1200</v>
      </c>
      <c r="E361" s="41">
        <v>1200</v>
      </c>
      <c r="F361" s="41">
        <v>1200</v>
      </c>
    </row>
    <row r="362" spans="1:6" ht="12.75" x14ac:dyDescent="0.2">
      <c r="A362" s="38" t="s">
        <v>63</v>
      </c>
      <c r="B362" s="41"/>
      <c r="C362" s="41"/>
      <c r="D362" s="41">
        <v>1200</v>
      </c>
      <c r="E362" s="41">
        <v>1200</v>
      </c>
      <c r="F362" s="41">
        <v>1200</v>
      </c>
    </row>
    <row r="363" spans="1:6" ht="12.75" x14ac:dyDescent="0.2">
      <c r="A363" s="38" t="s">
        <v>138</v>
      </c>
      <c r="B363" s="41"/>
      <c r="C363" s="41"/>
      <c r="D363" s="41">
        <v>1200</v>
      </c>
      <c r="E363" s="41">
        <v>1200</v>
      </c>
      <c r="F363" s="41">
        <v>1200</v>
      </c>
    </row>
    <row r="364" spans="1:6" ht="12.75" x14ac:dyDescent="0.2">
      <c r="A364" s="38" t="s">
        <v>22</v>
      </c>
      <c r="B364" s="41"/>
      <c r="C364" s="41"/>
      <c r="D364" s="41">
        <v>200</v>
      </c>
      <c r="E364" s="41">
        <v>200</v>
      </c>
      <c r="F364" s="41">
        <v>200</v>
      </c>
    </row>
    <row r="365" spans="1:6" ht="12.75" x14ac:dyDescent="0.2">
      <c r="A365" s="38" t="s">
        <v>59</v>
      </c>
      <c r="B365" s="41"/>
      <c r="C365" s="41"/>
      <c r="D365" s="41">
        <v>200</v>
      </c>
      <c r="E365" s="41">
        <v>200</v>
      </c>
      <c r="F365" s="41">
        <v>200</v>
      </c>
    </row>
    <row r="366" spans="1:6" ht="12.75" x14ac:dyDescent="0.2">
      <c r="A366" s="38" t="s">
        <v>134</v>
      </c>
      <c r="B366" s="41"/>
      <c r="C366" s="41"/>
      <c r="D366" s="41">
        <v>0</v>
      </c>
      <c r="E366" s="41">
        <v>0</v>
      </c>
      <c r="F366" s="41">
        <v>0</v>
      </c>
    </row>
    <row r="367" spans="1:6" ht="12.75" x14ac:dyDescent="0.2">
      <c r="A367" s="38" t="s">
        <v>64</v>
      </c>
      <c r="B367" s="41"/>
      <c r="C367" s="41"/>
      <c r="D367" s="41"/>
      <c r="E367" s="41"/>
      <c r="F367" s="41"/>
    </row>
    <row r="368" spans="1:6" ht="12.75" x14ac:dyDescent="0.2">
      <c r="A368" s="38" t="s">
        <v>140</v>
      </c>
      <c r="B368" s="41"/>
      <c r="C368" s="41"/>
      <c r="D368" s="41"/>
      <c r="E368" s="41"/>
      <c r="F368" s="41"/>
    </row>
    <row r="369" spans="1:6" ht="12.75" x14ac:dyDescent="0.2">
      <c r="A369" s="38" t="s">
        <v>141</v>
      </c>
      <c r="B369" s="41"/>
      <c r="C369" s="41"/>
      <c r="D369" s="41">
        <v>200</v>
      </c>
      <c r="E369" s="41">
        <v>200</v>
      </c>
      <c r="F369" s="41">
        <v>200</v>
      </c>
    </row>
    <row r="370" spans="1:6" ht="12.75" x14ac:dyDescent="0.2">
      <c r="A370" s="38" t="s">
        <v>67</v>
      </c>
      <c r="B370" s="41"/>
      <c r="C370" s="41"/>
      <c r="D370" s="41">
        <v>200</v>
      </c>
      <c r="E370" s="41">
        <v>200</v>
      </c>
      <c r="F370" s="41">
        <v>200</v>
      </c>
    </row>
    <row r="371" spans="1:6" ht="12.75" x14ac:dyDescent="0.2">
      <c r="A371" s="38" t="s">
        <v>142</v>
      </c>
      <c r="B371" s="41"/>
      <c r="C371" s="41"/>
      <c r="D371" s="41">
        <v>200</v>
      </c>
      <c r="E371" s="41">
        <v>200</v>
      </c>
      <c r="F371" s="41">
        <v>200</v>
      </c>
    </row>
    <row r="372" spans="1:6" ht="12.75" x14ac:dyDescent="0.2">
      <c r="A372" s="39" t="s">
        <v>255</v>
      </c>
      <c r="B372" s="40"/>
      <c r="C372" s="40"/>
      <c r="D372" s="40">
        <v>72000</v>
      </c>
      <c r="E372" s="40">
        <v>72000</v>
      </c>
      <c r="F372" s="40">
        <v>72000</v>
      </c>
    </row>
    <row r="373" spans="1:6" ht="12.75" x14ac:dyDescent="0.2">
      <c r="A373" s="38" t="s">
        <v>181</v>
      </c>
      <c r="B373" s="41"/>
      <c r="C373" s="41"/>
      <c r="D373" s="41">
        <v>72000</v>
      </c>
      <c r="E373" s="41">
        <v>72000</v>
      </c>
      <c r="F373" s="41">
        <v>72000</v>
      </c>
    </row>
    <row r="374" spans="1:6" ht="12.75" x14ac:dyDescent="0.2">
      <c r="A374" s="38" t="s">
        <v>27</v>
      </c>
      <c r="B374" s="41"/>
      <c r="C374" s="41"/>
      <c r="D374" s="41">
        <v>72000</v>
      </c>
      <c r="E374" s="41">
        <v>72000</v>
      </c>
      <c r="F374" s="41">
        <v>72000</v>
      </c>
    </row>
    <row r="375" spans="1:6" ht="12.75" x14ac:dyDescent="0.2">
      <c r="A375" s="38" t="s">
        <v>75</v>
      </c>
      <c r="B375" s="41"/>
      <c r="C375" s="41"/>
      <c r="D375" s="41">
        <v>72000</v>
      </c>
      <c r="E375" s="41">
        <v>72000</v>
      </c>
      <c r="F375" s="41">
        <v>72000</v>
      </c>
    </row>
    <row r="376" spans="1:6" ht="12.75" x14ac:dyDescent="0.2">
      <c r="A376" s="38" t="s">
        <v>31</v>
      </c>
      <c r="B376" s="41"/>
      <c r="C376" s="41"/>
      <c r="D376" s="41">
        <v>72000</v>
      </c>
      <c r="E376" s="41">
        <v>72000</v>
      </c>
      <c r="F376" s="41">
        <v>72000</v>
      </c>
    </row>
    <row r="377" spans="1:6" ht="12.75" x14ac:dyDescent="0.2">
      <c r="A377" s="38" t="s">
        <v>145</v>
      </c>
      <c r="B377" s="41"/>
      <c r="C377" s="41"/>
      <c r="D377" s="41">
        <v>72000</v>
      </c>
      <c r="E377" s="41">
        <v>72000</v>
      </c>
      <c r="F377" s="41">
        <v>72000</v>
      </c>
    </row>
    <row r="378" spans="1:6" ht="12.75" x14ac:dyDescent="0.2">
      <c r="A378" s="55" t="s">
        <v>165</v>
      </c>
      <c r="B378" s="57">
        <v>283226.32</v>
      </c>
      <c r="C378" s="57">
        <v>273060</v>
      </c>
      <c r="D378" s="57">
        <f>SUM(D379+D408+D463+D518)</f>
        <v>327600</v>
      </c>
      <c r="E378" s="57">
        <f>SUM(E379+E408+E463+E518)</f>
        <v>327600</v>
      </c>
      <c r="F378" s="57">
        <f>SUM(F379+F408+F463+F518)</f>
        <v>327600</v>
      </c>
    </row>
    <row r="379" spans="1:6" ht="12.75" x14ac:dyDescent="0.2">
      <c r="A379" s="39" t="s">
        <v>56</v>
      </c>
      <c r="B379" s="40">
        <v>207491.59</v>
      </c>
      <c r="C379" s="40">
        <v>205360</v>
      </c>
      <c r="D379" s="40">
        <f>SUM(D380)</f>
        <v>249600</v>
      </c>
      <c r="E379" s="40">
        <f t="shared" ref="E379:F379" si="54">SUM(E380)</f>
        <v>249600</v>
      </c>
      <c r="F379" s="40">
        <f t="shared" si="54"/>
        <v>249600</v>
      </c>
    </row>
    <row r="380" spans="1:6" ht="12.75" x14ac:dyDescent="0.2">
      <c r="A380" s="38" t="s">
        <v>181</v>
      </c>
      <c r="B380" s="41">
        <v>207491.59</v>
      </c>
      <c r="C380" s="41">
        <v>205360</v>
      </c>
      <c r="D380" s="41">
        <f>SUM(D381+D394)</f>
        <v>249600</v>
      </c>
      <c r="E380" s="41">
        <f t="shared" ref="E380:F380" si="55">SUM(E381+E394)</f>
        <v>249600</v>
      </c>
      <c r="F380" s="41">
        <f t="shared" si="55"/>
        <v>249600</v>
      </c>
    </row>
    <row r="381" spans="1:6" ht="12.75" x14ac:dyDescent="0.2">
      <c r="A381" s="38" t="s">
        <v>51</v>
      </c>
      <c r="B381" s="41">
        <v>204169.99</v>
      </c>
      <c r="C381" s="41">
        <v>198400</v>
      </c>
      <c r="D381" s="41">
        <f>SUM(D382+D385+D391)</f>
        <v>243400</v>
      </c>
      <c r="E381" s="41">
        <f t="shared" ref="E381:F381" si="56">SUM(E382+E385+E391)</f>
        <v>243400</v>
      </c>
      <c r="F381" s="41">
        <f t="shared" si="56"/>
        <v>243400</v>
      </c>
    </row>
    <row r="382" spans="1:6" ht="12.75" x14ac:dyDescent="0.2">
      <c r="A382" s="38" t="s">
        <v>117</v>
      </c>
      <c r="B382" s="41">
        <v>168000</v>
      </c>
      <c r="C382" s="41">
        <v>162000</v>
      </c>
      <c r="D382" s="41">
        <v>200000</v>
      </c>
      <c r="E382" s="41">
        <v>200000</v>
      </c>
      <c r="F382" s="41">
        <v>200000</v>
      </c>
    </row>
    <row r="383" spans="1:6" ht="12.75" x14ac:dyDescent="0.2">
      <c r="A383" s="38" t="s">
        <v>52</v>
      </c>
      <c r="B383" s="41">
        <v>168000</v>
      </c>
      <c r="C383" s="41">
        <v>162000</v>
      </c>
      <c r="D383" s="41">
        <v>200000</v>
      </c>
      <c r="E383" s="41">
        <v>200000</v>
      </c>
      <c r="F383" s="41">
        <v>200000</v>
      </c>
    </row>
    <row r="384" spans="1:6" ht="12.75" x14ac:dyDescent="0.2">
      <c r="A384" s="38" t="s">
        <v>118</v>
      </c>
      <c r="B384" s="41">
        <v>168000</v>
      </c>
      <c r="C384" s="41">
        <v>162000</v>
      </c>
      <c r="D384" s="41">
        <v>200000</v>
      </c>
      <c r="E384" s="41">
        <v>200000</v>
      </c>
      <c r="F384" s="41">
        <v>200000</v>
      </c>
    </row>
    <row r="385" spans="1:6" ht="12.75" x14ac:dyDescent="0.2">
      <c r="A385" s="38" t="s">
        <v>119</v>
      </c>
      <c r="B385" s="41">
        <v>8178.32</v>
      </c>
      <c r="C385" s="41">
        <v>9400</v>
      </c>
      <c r="D385" s="41">
        <v>9400</v>
      </c>
      <c r="E385" s="41">
        <v>9400</v>
      </c>
      <c r="F385" s="41">
        <v>9400</v>
      </c>
    </row>
    <row r="386" spans="1:6" ht="12.75" x14ac:dyDescent="0.2">
      <c r="A386" s="38" t="s">
        <v>53</v>
      </c>
      <c r="B386" s="41">
        <v>8178.32</v>
      </c>
      <c r="C386" s="41">
        <v>9400</v>
      </c>
      <c r="D386" s="41">
        <v>9400</v>
      </c>
      <c r="E386" s="41">
        <v>9400</v>
      </c>
      <c r="F386" s="41">
        <v>9400</v>
      </c>
    </row>
    <row r="387" spans="1:6" ht="12.75" x14ac:dyDescent="0.2">
      <c r="A387" s="38" t="s">
        <v>120</v>
      </c>
      <c r="B387" s="41">
        <v>3636.88</v>
      </c>
      <c r="C387" s="41">
        <v>3700</v>
      </c>
      <c r="D387" s="41">
        <v>3700</v>
      </c>
      <c r="E387" s="41">
        <v>3700</v>
      </c>
      <c r="F387" s="41">
        <v>3700</v>
      </c>
    </row>
    <row r="388" spans="1:6" ht="12.75" x14ac:dyDescent="0.2">
      <c r="A388" s="38" t="s">
        <v>121</v>
      </c>
      <c r="B388" s="41">
        <v>500</v>
      </c>
      <c r="C388" s="41">
        <v>1700</v>
      </c>
      <c r="D388" s="41">
        <v>1700</v>
      </c>
      <c r="E388" s="41">
        <v>1700</v>
      </c>
      <c r="F388" s="41">
        <v>1700</v>
      </c>
    </row>
    <row r="389" spans="1:6" ht="12.75" x14ac:dyDescent="0.2">
      <c r="A389" s="38" t="s">
        <v>123</v>
      </c>
      <c r="B389" s="41">
        <v>441.44</v>
      </c>
      <c r="C389" s="41">
        <v>500</v>
      </c>
      <c r="D389" s="41">
        <v>500</v>
      </c>
      <c r="E389" s="41">
        <v>500</v>
      </c>
      <c r="F389" s="41">
        <v>500</v>
      </c>
    </row>
    <row r="390" spans="1:6" ht="12.75" x14ac:dyDescent="0.2">
      <c r="A390" s="38" t="s">
        <v>124</v>
      </c>
      <c r="B390" s="41">
        <v>3600</v>
      </c>
      <c r="C390" s="41">
        <v>3500</v>
      </c>
      <c r="D390" s="41">
        <v>3500</v>
      </c>
      <c r="E390" s="41">
        <v>3500</v>
      </c>
      <c r="F390" s="41">
        <v>3500</v>
      </c>
    </row>
    <row r="391" spans="1:6" ht="12.75" x14ac:dyDescent="0.2">
      <c r="A391" s="38" t="s">
        <v>125</v>
      </c>
      <c r="B391" s="41">
        <v>27991.67</v>
      </c>
      <c r="C391" s="41">
        <v>27000</v>
      </c>
      <c r="D391" s="41">
        <v>34000</v>
      </c>
      <c r="E391" s="41">
        <v>34000</v>
      </c>
      <c r="F391" s="41">
        <v>34000</v>
      </c>
    </row>
    <row r="392" spans="1:6" ht="12.75" x14ac:dyDescent="0.2">
      <c r="A392" s="38" t="s">
        <v>54</v>
      </c>
      <c r="B392" s="41">
        <v>27991.67</v>
      </c>
      <c r="C392" s="41">
        <v>27000</v>
      </c>
      <c r="D392" s="41">
        <v>34000</v>
      </c>
      <c r="E392" s="41">
        <v>34000</v>
      </c>
      <c r="F392" s="41">
        <v>34000</v>
      </c>
    </row>
    <row r="393" spans="1:6" ht="12.75" x14ac:dyDescent="0.2">
      <c r="A393" s="38" t="s">
        <v>126</v>
      </c>
      <c r="B393" s="41">
        <v>27991.67</v>
      </c>
      <c r="C393" s="41">
        <v>27000</v>
      </c>
      <c r="D393" s="41">
        <v>34000</v>
      </c>
      <c r="E393" s="41">
        <v>34000</v>
      </c>
      <c r="F393" s="41">
        <v>34000</v>
      </c>
    </row>
    <row r="394" spans="1:6" ht="12.75" x14ac:dyDescent="0.2">
      <c r="A394" s="38" t="s">
        <v>27</v>
      </c>
      <c r="B394" s="41">
        <v>3321.6</v>
      </c>
      <c r="C394" s="41">
        <v>6960</v>
      </c>
      <c r="D394" s="41">
        <f>SUM(D395+D403)</f>
        <v>6200</v>
      </c>
      <c r="E394" s="41">
        <f t="shared" ref="E394:F394" si="57">SUM(E395+E403)</f>
        <v>6200</v>
      </c>
      <c r="F394" s="41">
        <f t="shared" si="57"/>
        <v>6200</v>
      </c>
    </row>
    <row r="395" spans="1:6" ht="12.75" x14ac:dyDescent="0.2">
      <c r="A395" s="38" t="s">
        <v>69</v>
      </c>
      <c r="B395" s="41">
        <v>3071.6</v>
      </c>
      <c r="C395" s="41">
        <v>5200</v>
      </c>
      <c r="D395" s="41">
        <v>5200</v>
      </c>
      <c r="E395" s="41">
        <v>5200</v>
      </c>
      <c r="F395" s="41">
        <v>5200</v>
      </c>
    </row>
    <row r="396" spans="1:6" ht="12.75" x14ac:dyDescent="0.2">
      <c r="A396" s="38" t="s">
        <v>28</v>
      </c>
      <c r="B396" s="41">
        <v>189.74</v>
      </c>
      <c r="C396" s="41">
        <v>1200</v>
      </c>
      <c r="D396" s="41">
        <v>1200</v>
      </c>
      <c r="E396" s="41">
        <v>1200</v>
      </c>
      <c r="F396" s="41">
        <v>1200</v>
      </c>
    </row>
    <row r="397" spans="1:6" ht="12.75" x14ac:dyDescent="0.2">
      <c r="A397" s="38" t="s">
        <v>70</v>
      </c>
      <c r="B397" s="41">
        <v>90</v>
      </c>
      <c r="C397" s="41">
        <v>800</v>
      </c>
      <c r="D397" s="41">
        <v>800</v>
      </c>
      <c r="E397" s="41">
        <v>800</v>
      </c>
      <c r="F397" s="41">
        <v>800</v>
      </c>
    </row>
    <row r="398" spans="1:6" ht="12.75" x14ac:dyDescent="0.2">
      <c r="A398" s="38" t="s">
        <v>72</v>
      </c>
      <c r="B398" s="41">
        <v>99.74</v>
      </c>
      <c r="C398" s="41">
        <v>400</v>
      </c>
      <c r="D398" s="41">
        <v>400</v>
      </c>
      <c r="E398" s="41">
        <v>400</v>
      </c>
      <c r="F398" s="41">
        <v>400</v>
      </c>
    </row>
    <row r="399" spans="1:6" ht="12.75" x14ac:dyDescent="0.2">
      <c r="A399" s="38" t="s">
        <v>55</v>
      </c>
      <c r="B399" s="41">
        <v>2881.86</v>
      </c>
      <c r="C399" s="41">
        <v>3500</v>
      </c>
      <c r="D399" s="41">
        <v>3500</v>
      </c>
      <c r="E399" s="41">
        <v>3500</v>
      </c>
      <c r="F399" s="41">
        <v>3500</v>
      </c>
    </row>
    <row r="400" spans="1:6" ht="12.75" x14ac:dyDescent="0.2">
      <c r="A400" s="38" t="s">
        <v>127</v>
      </c>
      <c r="B400" s="41">
        <v>2881.86</v>
      </c>
      <c r="C400" s="41">
        <v>3500</v>
      </c>
      <c r="D400" s="41">
        <v>3500</v>
      </c>
      <c r="E400" s="41">
        <v>3500</v>
      </c>
      <c r="F400" s="41">
        <v>3500</v>
      </c>
    </row>
    <row r="401" spans="1:6" ht="12.75" x14ac:dyDescent="0.2">
      <c r="A401" s="38" t="s">
        <v>29</v>
      </c>
      <c r="B401" s="41"/>
      <c r="C401" s="41">
        <v>500</v>
      </c>
      <c r="D401" s="41">
        <v>500</v>
      </c>
      <c r="E401" s="41">
        <v>500</v>
      </c>
      <c r="F401" s="41">
        <v>500</v>
      </c>
    </row>
    <row r="402" spans="1:6" ht="12.75" x14ac:dyDescent="0.2">
      <c r="A402" s="38" t="s">
        <v>73</v>
      </c>
      <c r="B402" s="41"/>
      <c r="C402" s="41">
        <v>500</v>
      </c>
      <c r="D402" s="41">
        <v>500</v>
      </c>
      <c r="E402" s="41">
        <v>500</v>
      </c>
      <c r="F402" s="41">
        <v>500</v>
      </c>
    </row>
    <row r="403" spans="1:6" ht="12.75" x14ac:dyDescent="0.2">
      <c r="A403" s="38" t="s">
        <v>87</v>
      </c>
      <c r="B403" s="41">
        <v>250</v>
      </c>
      <c r="C403" s="41">
        <v>1760</v>
      </c>
      <c r="D403" s="41">
        <v>1000</v>
      </c>
      <c r="E403" s="41">
        <v>1000</v>
      </c>
      <c r="F403" s="41">
        <v>1000</v>
      </c>
    </row>
    <row r="404" spans="1:6" ht="12.75" x14ac:dyDescent="0.2">
      <c r="A404" s="38" t="s">
        <v>40</v>
      </c>
      <c r="B404" s="41"/>
      <c r="C404" s="41">
        <v>1760</v>
      </c>
      <c r="D404" s="41">
        <v>1000</v>
      </c>
      <c r="E404" s="41">
        <v>1000</v>
      </c>
      <c r="F404" s="41">
        <v>1000</v>
      </c>
    </row>
    <row r="405" spans="1:6" ht="25.5" x14ac:dyDescent="0.2">
      <c r="A405" s="38" t="s">
        <v>100</v>
      </c>
      <c r="B405" s="41"/>
      <c r="C405" s="41">
        <v>1760</v>
      </c>
      <c r="D405" s="41">
        <v>1000</v>
      </c>
      <c r="E405" s="41">
        <v>1000</v>
      </c>
      <c r="F405" s="41">
        <v>1000</v>
      </c>
    </row>
    <row r="406" spans="1:6" ht="12.75" x14ac:dyDescent="0.2">
      <c r="A406" s="38" t="s">
        <v>41</v>
      </c>
      <c r="B406" s="41">
        <v>250</v>
      </c>
      <c r="C406" s="41"/>
      <c r="D406" s="41"/>
      <c r="E406" s="41"/>
      <c r="F406" s="41"/>
    </row>
    <row r="407" spans="1:6" ht="12.75" x14ac:dyDescent="0.2">
      <c r="A407" s="38" t="s">
        <v>143</v>
      </c>
      <c r="B407" s="41">
        <v>250</v>
      </c>
      <c r="C407" s="41"/>
      <c r="D407" s="41"/>
      <c r="E407" s="41"/>
      <c r="F407" s="41"/>
    </row>
    <row r="408" spans="1:6" ht="25.5" x14ac:dyDescent="0.2">
      <c r="A408" s="39" t="s">
        <v>154</v>
      </c>
      <c r="B408" s="40">
        <v>73520.259999999995</v>
      </c>
      <c r="C408" s="40">
        <v>67700</v>
      </c>
      <c r="D408" s="40"/>
      <c r="E408" s="40"/>
      <c r="F408" s="40"/>
    </row>
    <row r="409" spans="1:6" ht="12.75" x14ac:dyDescent="0.2">
      <c r="A409" s="38" t="s">
        <v>181</v>
      </c>
      <c r="B409" s="41">
        <v>73509.47</v>
      </c>
      <c r="C409" s="41">
        <v>67700</v>
      </c>
      <c r="D409" s="41"/>
      <c r="E409" s="41"/>
      <c r="F409" s="41"/>
    </row>
    <row r="410" spans="1:6" ht="12.75" x14ac:dyDescent="0.2">
      <c r="A410" s="38" t="s">
        <v>27</v>
      </c>
      <c r="B410" s="41">
        <v>73308.960000000006</v>
      </c>
      <c r="C410" s="41">
        <v>67700</v>
      </c>
      <c r="D410" s="41"/>
      <c r="E410" s="41"/>
      <c r="F410" s="41"/>
    </row>
    <row r="411" spans="1:6" ht="12.75" x14ac:dyDescent="0.2">
      <c r="A411" s="38" t="s">
        <v>69</v>
      </c>
      <c r="B411" s="41">
        <v>351</v>
      </c>
      <c r="C411" s="41">
        <v>300</v>
      </c>
      <c r="D411" s="41"/>
      <c r="E411" s="41"/>
      <c r="F411" s="41"/>
    </row>
    <row r="412" spans="1:6" ht="12.75" x14ac:dyDescent="0.2">
      <c r="A412" s="38" t="s">
        <v>65</v>
      </c>
      <c r="B412" s="41">
        <v>351</v>
      </c>
      <c r="C412" s="41">
        <v>300</v>
      </c>
      <c r="D412" s="41"/>
      <c r="E412" s="41"/>
      <c r="F412" s="41"/>
    </row>
    <row r="413" spans="1:6" ht="25.5" x14ac:dyDescent="0.2">
      <c r="A413" s="38" t="s">
        <v>144</v>
      </c>
      <c r="B413" s="41">
        <v>351</v>
      </c>
      <c r="C413" s="41">
        <v>300</v>
      </c>
      <c r="D413" s="41"/>
      <c r="E413" s="41"/>
      <c r="F413" s="41"/>
    </row>
    <row r="414" spans="1:6" ht="12.75" x14ac:dyDescent="0.2">
      <c r="A414" s="38" t="s">
        <v>75</v>
      </c>
      <c r="B414" s="41">
        <v>53144.5</v>
      </c>
      <c r="C414" s="41">
        <v>59900</v>
      </c>
      <c r="D414" s="41"/>
      <c r="E414" s="41"/>
      <c r="F414" s="41"/>
    </row>
    <row r="415" spans="1:6" ht="12.75" x14ac:dyDescent="0.2">
      <c r="A415" s="38" t="s">
        <v>30</v>
      </c>
      <c r="B415" s="41">
        <v>8409</v>
      </c>
      <c r="C415" s="41">
        <v>3000</v>
      </c>
      <c r="D415" s="41"/>
      <c r="E415" s="41"/>
      <c r="F415" s="41"/>
    </row>
    <row r="416" spans="1:6" ht="12.75" x14ac:dyDescent="0.2">
      <c r="A416" s="38" t="s">
        <v>76</v>
      </c>
      <c r="B416" s="41">
        <v>932.62</v>
      </c>
      <c r="C416" s="41">
        <v>500</v>
      </c>
      <c r="D416" s="41"/>
      <c r="E416" s="41"/>
      <c r="F416" s="41"/>
    </row>
    <row r="417" spans="1:6" ht="25.5" x14ac:dyDescent="0.2">
      <c r="A417" s="38" t="s">
        <v>77</v>
      </c>
      <c r="B417" s="41"/>
      <c r="C417" s="41"/>
      <c r="D417" s="41"/>
      <c r="E417" s="41"/>
      <c r="F417" s="41"/>
    </row>
    <row r="418" spans="1:6" ht="12.75" x14ac:dyDescent="0.2">
      <c r="A418" s="38" t="s">
        <v>78</v>
      </c>
      <c r="B418" s="41">
        <v>2044.08</v>
      </c>
      <c r="C418" s="41">
        <v>1000</v>
      </c>
      <c r="D418" s="41"/>
      <c r="E418" s="41"/>
      <c r="F418" s="41"/>
    </row>
    <row r="419" spans="1:6" ht="12.75" x14ac:dyDescent="0.2">
      <c r="A419" s="38" t="s">
        <v>79</v>
      </c>
      <c r="B419" s="41">
        <v>2526.79</v>
      </c>
      <c r="C419" s="41">
        <v>1000</v>
      </c>
      <c r="D419" s="41"/>
      <c r="E419" s="41"/>
      <c r="F419" s="41"/>
    </row>
    <row r="420" spans="1:6" ht="12.75" x14ac:dyDescent="0.2">
      <c r="A420" s="38" t="s">
        <v>80</v>
      </c>
      <c r="B420" s="41">
        <v>2905.51</v>
      </c>
      <c r="C420" s="41">
        <v>500</v>
      </c>
      <c r="D420" s="41"/>
      <c r="E420" s="41"/>
      <c r="F420" s="41"/>
    </row>
    <row r="421" spans="1:6" ht="12.75" x14ac:dyDescent="0.2">
      <c r="A421" s="38" t="s">
        <v>31</v>
      </c>
      <c r="B421" s="41">
        <v>36962.58</v>
      </c>
      <c r="C421" s="41">
        <v>55000</v>
      </c>
      <c r="D421" s="41"/>
      <c r="E421" s="41"/>
      <c r="F421" s="41"/>
    </row>
    <row r="422" spans="1:6" ht="12.75" x14ac:dyDescent="0.2">
      <c r="A422" s="38" t="s">
        <v>145</v>
      </c>
      <c r="B422" s="41">
        <v>36962.58</v>
      </c>
      <c r="C422" s="41">
        <v>55000</v>
      </c>
      <c r="D422" s="41"/>
      <c r="E422" s="41"/>
      <c r="F422" s="41"/>
    </row>
    <row r="423" spans="1:6" ht="12.75" x14ac:dyDescent="0.2">
      <c r="A423" s="38" t="s">
        <v>33</v>
      </c>
      <c r="B423" s="41">
        <v>4581.12</v>
      </c>
      <c r="C423" s="41">
        <v>1000</v>
      </c>
      <c r="D423" s="41"/>
      <c r="E423" s="41"/>
      <c r="F423" s="41"/>
    </row>
    <row r="424" spans="1:6" ht="25.5" x14ac:dyDescent="0.2">
      <c r="A424" s="38" t="s">
        <v>83</v>
      </c>
      <c r="B424" s="41">
        <v>3383.43</v>
      </c>
      <c r="C424" s="41">
        <v>500</v>
      </c>
      <c r="D424" s="41"/>
      <c r="E424" s="41"/>
      <c r="F424" s="41"/>
    </row>
    <row r="425" spans="1:6" ht="25.5" x14ac:dyDescent="0.2">
      <c r="A425" s="38" t="s">
        <v>84</v>
      </c>
      <c r="B425" s="41">
        <v>1197.69</v>
      </c>
      <c r="C425" s="41">
        <v>500</v>
      </c>
      <c r="D425" s="41"/>
      <c r="E425" s="41"/>
      <c r="F425" s="41"/>
    </row>
    <row r="426" spans="1:6" ht="12.75" x14ac:dyDescent="0.2">
      <c r="A426" s="38" t="s">
        <v>34</v>
      </c>
      <c r="B426" s="41">
        <v>2604.04</v>
      </c>
      <c r="C426" s="41">
        <v>500</v>
      </c>
      <c r="D426" s="41"/>
      <c r="E426" s="41"/>
      <c r="F426" s="41"/>
    </row>
    <row r="427" spans="1:6" ht="12.75" x14ac:dyDescent="0.2">
      <c r="A427" s="38" t="s">
        <v>85</v>
      </c>
      <c r="B427" s="41">
        <v>2604.04</v>
      </c>
      <c r="C427" s="41">
        <v>500</v>
      </c>
      <c r="D427" s="41"/>
      <c r="E427" s="41"/>
      <c r="F427" s="41"/>
    </row>
    <row r="428" spans="1:6" ht="12.75" x14ac:dyDescent="0.2">
      <c r="A428" s="38" t="s">
        <v>35</v>
      </c>
      <c r="B428" s="41">
        <v>587.76</v>
      </c>
      <c r="C428" s="41">
        <v>400</v>
      </c>
      <c r="D428" s="41"/>
      <c r="E428" s="41"/>
      <c r="F428" s="41"/>
    </row>
    <row r="429" spans="1:6" ht="12.75" x14ac:dyDescent="0.2">
      <c r="A429" s="38" t="s">
        <v>86</v>
      </c>
      <c r="B429" s="41">
        <v>587.76</v>
      </c>
      <c r="C429" s="41">
        <v>400</v>
      </c>
      <c r="D429" s="41"/>
      <c r="E429" s="41"/>
      <c r="F429" s="41"/>
    </row>
    <row r="430" spans="1:6" ht="12.75" x14ac:dyDescent="0.2">
      <c r="A430" s="38" t="s">
        <v>87</v>
      </c>
      <c r="B430" s="41">
        <v>14426.98</v>
      </c>
      <c r="C430" s="41">
        <v>4000</v>
      </c>
      <c r="D430" s="41"/>
      <c r="E430" s="41"/>
      <c r="F430" s="41"/>
    </row>
    <row r="431" spans="1:6" ht="12.75" x14ac:dyDescent="0.2">
      <c r="A431" s="38" t="s">
        <v>37</v>
      </c>
      <c r="B431" s="41">
        <v>9166.66</v>
      </c>
      <c r="C431" s="41">
        <v>3000</v>
      </c>
      <c r="D431" s="41"/>
      <c r="E431" s="41"/>
      <c r="F431" s="41"/>
    </row>
    <row r="432" spans="1:6" ht="25.5" x14ac:dyDescent="0.2">
      <c r="A432" s="38" t="s">
        <v>90</v>
      </c>
      <c r="B432" s="41">
        <v>2592.5</v>
      </c>
      <c r="C432" s="41"/>
      <c r="D432" s="41"/>
      <c r="E432" s="41"/>
      <c r="F432" s="41"/>
    </row>
    <row r="433" spans="1:6" ht="25.5" x14ac:dyDescent="0.2">
      <c r="A433" s="38" t="s">
        <v>91</v>
      </c>
      <c r="B433" s="41">
        <v>6574.16</v>
      </c>
      <c r="C433" s="41">
        <v>3000</v>
      </c>
      <c r="D433" s="41"/>
      <c r="E433" s="41"/>
      <c r="F433" s="41"/>
    </row>
    <row r="434" spans="1:6" ht="12.75" x14ac:dyDescent="0.2">
      <c r="A434" s="38" t="s">
        <v>38</v>
      </c>
      <c r="B434" s="41">
        <v>248.85</v>
      </c>
      <c r="C434" s="41"/>
      <c r="D434" s="41"/>
      <c r="E434" s="41"/>
      <c r="F434" s="41"/>
    </row>
    <row r="435" spans="1:6" ht="12.75" x14ac:dyDescent="0.2">
      <c r="A435" s="38" t="s">
        <v>93</v>
      </c>
      <c r="B435" s="41">
        <v>248.85</v>
      </c>
      <c r="C435" s="41"/>
      <c r="D435" s="41"/>
      <c r="E435" s="41"/>
      <c r="F435" s="41"/>
    </row>
    <row r="436" spans="1:6" ht="12.75" x14ac:dyDescent="0.2">
      <c r="A436" s="38" t="s">
        <v>40</v>
      </c>
      <c r="B436" s="41">
        <v>1069.2</v>
      </c>
      <c r="C436" s="41">
        <v>1000</v>
      </c>
      <c r="D436" s="41"/>
      <c r="E436" s="41"/>
      <c r="F436" s="41"/>
    </row>
    <row r="437" spans="1:6" ht="14.25" customHeight="1" x14ac:dyDescent="0.2">
      <c r="A437" s="38" t="s">
        <v>100</v>
      </c>
      <c r="B437" s="41">
        <v>73.8</v>
      </c>
      <c r="C437" s="41">
        <v>500</v>
      </c>
      <c r="D437" s="41"/>
      <c r="E437" s="41"/>
      <c r="F437" s="41"/>
    </row>
    <row r="438" spans="1:6" ht="12.75" x14ac:dyDescent="0.2">
      <c r="A438" s="38" t="s">
        <v>146</v>
      </c>
      <c r="B438" s="41">
        <v>995.4</v>
      </c>
      <c r="C438" s="41">
        <v>500</v>
      </c>
      <c r="D438" s="41"/>
      <c r="E438" s="41"/>
      <c r="F438" s="41"/>
    </row>
    <row r="439" spans="1:6" ht="12.75" x14ac:dyDescent="0.2">
      <c r="A439" s="38" t="s">
        <v>41</v>
      </c>
      <c r="B439" s="41">
        <v>3942.27</v>
      </c>
      <c r="C439" s="41"/>
      <c r="D439" s="41"/>
      <c r="E439" s="41"/>
      <c r="F439" s="41"/>
    </row>
    <row r="440" spans="1:6" ht="12.75" x14ac:dyDescent="0.2">
      <c r="A440" s="38" t="s">
        <v>143</v>
      </c>
      <c r="B440" s="41">
        <v>942.27</v>
      </c>
      <c r="C440" s="41"/>
      <c r="D440" s="41"/>
      <c r="E440" s="41"/>
      <c r="F440" s="41"/>
    </row>
    <row r="441" spans="1:6" ht="12.75" x14ac:dyDescent="0.2">
      <c r="A441" s="38" t="s">
        <v>103</v>
      </c>
      <c r="B441" s="41">
        <v>3000</v>
      </c>
      <c r="C441" s="41"/>
      <c r="D441" s="41"/>
      <c r="E441" s="41"/>
      <c r="F441" s="41"/>
    </row>
    <row r="442" spans="1:6" ht="12.75" x14ac:dyDescent="0.2">
      <c r="A442" s="38" t="s">
        <v>42</v>
      </c>
      <c r="B442" s="41"/>
      <c r="C442" s="41"/>
      <c r="D442" s="41"/>
      <c r="E442" s="41"/>
      <c r="F442" s="41"/>
    </row>
    <row r="443" spans="1:6" ht="12.75" x14ac:dyDescent="0.2">
      <c r="A443" s="38" t="s">
        <v>105</v>
      </c>
      <c r="B443" s="41"/>
      <c r="C443" s="41"/>
      <c r="D443" s="41"/>
      <c r="E443" s="41"/>
      <c r="F443" s="41"/>
    </row>
    <row r="444" spans="1:6" ht="12.75" x14ac:dyDescent="0.2">
      <c r="A444" s="38" t="s">
        <v>109</v>
      </c>
      <c r="B444" s="41">
        <v>5386.48</v>
      </c>
      <c r="C444" s="41">
        <v>3500</v>
      </c>
      <c r="D444" s="41"/>
      <c r="E444" s="41"/>
      <c r="F444" s="41"/>
    </row>
    <row r="445" spans="1:6" ht="12.75" x14ac:dyDescent="0.2">
      <c r="A445" s="38" t="s">
        <v>45</v>
      </c>
      <c r="B445" s="41">
        <v>3115.2</v>
      </c>
      <c r="C445" s="41">
        <v>1000</v>
      </c>
      <c r="D445" s="41"/>
      <c r="E445" s="41"/>
      <c r="F445" s="41"/>
    </row>
    <row r="446" spans="1:6" ht="12.75" x14ac:dyDescent="0.2">
      <c r="A446" s="38" t="s">
        <v>111</v>
      </c>
      <c r="B446" s="41">
        <v>3115.2</v>
      </c>
      <c r="C446" s="41">
        <v>1000</v>
      </c>
      <c r="D446" s="41"/>
      <c r="E446" s="41"/>
      <c r="F446" s="41"/>
    </row>
    <row r="447" spans="1:6" ht="12.75" x14ac:dyDescent="0.2">
      <c r="A447" s="38" t="s">
        <v>47</v>
      </c>
      <c r="B447" s="41"/>
      <c r="C447" s="41"/>
      <c r="D447" s="41"/>
      <c r="E447" s="41"/>
      <c r="F447" s="41"/>
    </row>
    <row r="448" spans="1:6" ht="12.75" x14ac:dyDescent="0.2">
      <c r="A448" s="38" t="s">
        <v>113</v>
      </c>
      <c r="B448" s="41"/>
      <c r="C448" s="41"/>
      <c r="D448" s="41"/>
      <c r="E448" s="41"/>
      <c r="F448" s="41"/>
    </row>
    <row r="449" spans="1:6" ht="12.75" x14ac:dyDescent="0.2">
      <c r="A449" s="38" t="s">
        <v>48</v>
      </c>
      <c r="B449" s="41">
        <v>2271.2800000000002</v>
      </c>
      <c r="C449" s="41">
        <v>2500</v>
      </c>
      <c r="D449" s="41"/>
      <c r="E449" s="41"/>
      <c r="F449" s="41"/>
    </row>
    <row r="450" spans="1:6" ht="12.75" x14ac:dyDescent="0.2">
      <c r="A450" s="38" t="s">
        <v>114</v>
      </c>
      <c r="B450" s="41">
        <v>2271.2800000000002</v>
      </c>
      <c r="C450" s="41">
        <v>2500</v>
      </c>
      <c r="D450" s="41"/>
      <c r="E450" s="41"/>
      <c r="F450" s="41"/>
    </row>
    <row r="451" spans="1:6" ht="12.75" x14ac:dyDescent="0.2">
      <c r="A451" s="38" t="s">
        <v>49</v>
      </c>
      <c r="B451" s="41">
        <v>200.51</v>
      </c>
      <c r="C451" s="41">
        <v>0</v>
      </c>
      <c r="D451" s="41"/>
      <c r="E451" s="41"/>
      <c r="F451" s="41"/>
    </row>
    <row r="452" spans="1:6" ht="12.75" x14ac:dyDescent="0.2">
      <c r="A452" s="38" t="s">
        <v>115</v>
      </c>
      <c r="B452" s="41">
        <v>200.51</v>
      </c>
      <c r="C452" s="41">
        <v>0</v>
      </c>
      <c r="D452" s="41"/>
      <c r="E452" s="41"/>
      <c r="F452" s="41"/>
    </row>
    <row r="453" spans="1:6" ht="12.75" x14ac:dyDescent="0.2">
      <c r="A453" s="38" t="s">
        <v>50</v>
      </c>
      <c r="B453" s="41">
        <v>200.51</v>
      </c>
      <c r="C453" s="41"/>
      <c r="D453" s="41"/>
      <c r="E453" s="41"/>
      <c r="F453" s="41"/>
    </row>
    <row r="454" spans="1:6" ht="12.75" x14ac:dyDescent="0.2">
      <c r="A454" s="38" t="s">
        <v>116</v>
      </c>
      <c r="B454" s="41">
        <v>200.51</v>
      </c>
      <c r="C454" s="41"/>
      <c r="D454" s="41"/>
      <c r="E454" s="41"/>
      <c r="F454" s="41"/>
    </row>
    <row r="455" spans="1:6" ht="12.75" x14ac:dyDescent="0.2">
      <c r="A455" s="38" t="s">
        <v>22</v>
      </c>
      <c r="B455" s="41">
        <v>10.79</v>
      </c>
      <c r="C455" s="41">
        <v>0</v>
      </c>
      <c r="D455" s="41"/>
      <c r="E455" s="41"/>
      <c r="F455" s="41"/>
    </row>
    <row r="456" spans="1:6" ht="12.75" x14ac:dyDescent="0.2">
      <c r="A456" s="38" t="s">
        <v>59</v>
      </c>
      <c r="B456" s="41">
        <v>10.79</v>
      </c>
      <c r="C456" s="41">
        <v>0</v>
      </c>
      <c r="D456" s="41"/>
      <c r="E456" s="41"/>
      <c r="F456" s="41"/>
    </row>
    <row r="457" spans="1:6" ht="12.75" x14ac:dyDescent="0.2">
      <c r="A457" s="38" t="s">
        <v>134</v>
      </c>
      <c r="B457" s="41">
        <v>0</v>
      </c>
      <c r="C457" s="41">
        <v>0</v>
      </c>
      <c r="D457" s="41"/>
      <c r="E457" s="41"/>
      <c r="F457" s="41"/>
    </row>
    <row r="458" spans="1:6" ht="12.75" x14ac:dyDescent="0.2">
      <c r="A458" s="38" t="s">
        <v>64</v>
      </c>
      <c r="B458" s="41"/>
      <c r="C458" s="41"/>
      <c r="D458" s="41"/>
      <c r="E458" s="41"/>
      <c r="F458" s="41"/>
    </row>
    <row r="459" spans="1:6" ht="12.75" x14ac:dyDescent="0.2">
      <c r="A459" s="38" t="s">
        <v>139</v>
      </c>
      <c r="B459" s="41"/>
      <c r="C459" s="41"/>
      <c r="D459" s="41"/>
      <c r="E459" s="41"/>
      <c r="F459" s="41"/>
    </row>
    <row r="460" spans="1:6" ht="12.75" x14ac:dyDescent="0.2">
      <c r="A460" s="38" t="s">
        <v>141</v>
      </c>
      <c r="B460" s="41">
        <v>10.79</v>
      </c>
      <c r="C460" s="41">
        <v>0</v>
      </c>
      <c r="D460" s="41"/>
      <c r="E460" s="41"/>
      <c r="F460" s="41"/>
    </row>
    <row r="461" spans="1:6" ht="12.75" x14ac:dyDescent="0.2">
      <c r="A461" s="38" t="s">
        <v>67</v>
      </c>
      <c r="B461" s="41">
        <v>10.79</v>
      </c>
      <c r="C461" s="41"/>
      <c r="D461" s="41"/>
      <c r="E461" s="41"/>
      <c r="F461" s="41"/>
    </row>
    <row r="462" spans="1:6" ht="12.75" x14ac:dyDescent="0.2">
      <c r="A462" s="38" t="s">
        <v>142</v>
      </c>
      <c r="B462" s="41">
        <v>10.79</v>
      </c>
      <c r="C462" s="41"/>
      <c r="D462" s="41"/>
      <c r="E462" s="41"/>
      <c r="F462" s="41"/>
    </row>
    <row r="463" spans="1:6" ht="12.75" x14ac:dyDescent="0.2">
      <c r="A463" s="39" t="s">
        <v>255</v>
      </c>
      <c r="B463" s="40"/>
      <c r="C463" s="40"/>
      <c r="D463" s="40">
        <f>SUM(D464+D510)</f>
        <v>78000</v>
      </c>
      <c r="E463" s="40">
        <f t="shared" ref="E463:F463" si="58">SUM(E464+E510)</f>
        <v>78000</v>
      </c>
      <c r="F463" s="40">
        <f t="shared" si="58"/>
        <v>78000</v>
      </c>
    </row>
    <row r="464" spans="1:6" ht="12.75" x14ac:dyDescent="0.2">
      <c r="A464" s="38" t="s">
        <v>181</v>
      </c>
      <c r="B464" s="41"/>
      <c r="C464" s="41"/>
      <c r="D464" s="41">
        <f>SUM(D465+D506)</f>
        <v>78000</v>
      </c>
      <c r="E464" s="41">
        <f t="shared" ref="E464:F464" si="59">SUM(E465+E506)</f>
        <v>78000</v>
      </c>
      <c r="F464" s="41">
        <f t="shared" si="59"/>
        <v>78000</v>
      </c>
    </row>
    <row r="465" spans="1:6" ht="12.75" x14ac:dyDescent="0.2">
      <c r="A465" s="38" t="s">
        <v>27</v>
      </c>
      <c r="B465" s="41"/>
      <c r="C465" s="41"/>
      <c r="D465" s="41">
        <f>SUM(D466+D469+D485+D499)</f>
        <v>76900</v>
      </c>
      <c r="E465" s="41">
        <f t="shared" ref="E465:F465" si="60">SUM(E466+E469+E485+E499)</f>
        <v>76900</v>
      </c>
      <c r="F465" s="41">
        <f t="shared" si="60"/>
        <v>76900</v>
      </c>
    </row>
    <row r="466" spans="1:6" ht="12.75" x14ac:dyDescent="0.2">
      <c r="A466" s="38" t="s">
        <v>69</v>
      </c>
      <c r="B466" s="41"/>
      <c r="C466" s="41"/>
      <c r="D466" s="41">
        <f>SUM(D467)</f>
        <v>300</v>
      </c>
      <c r="E466" s="41">
        <f t="shared" ref="E466:F467" si="61">SUM(E467)</f>
        <v>300</v>
      </c>
      <c r="F466" s="41">
        <f t="shared" si="61"/>
        <v>300</v>
      </c>
    </row>
    <row r="467" spans="1:6" ht="12.75" x14ac:dyDescent="0.2">
      <c r="A467" s="38" t="s">
        <v>65</v>
      </c>
      <c r="B467" s="41"/>
      <c r="C467" s="41"/>
      <c r="D467" s="41">
        <f>SUM(D468)</f>
        <v>300</v>
      </c>
      <c r="E467" s="41">
        <f t="shared" si="61"/>
        <v>300</v>
      </c>
      <c r="F467" s="41">
        <f t="shared" si="61"/>
        <v>300</v>
      </c>
    </row>
    <row r="468" spans="1:6" ht="25.5" x14ac:dyDescent="0.2">
      <c r="A468" s="38" t="s">
        <v>144</v>
      </c>
      <c r="B468" s="41"/>
      <c r="C468" s="41"/>
      <c r="D468" s="41">
        <v>300</v>
      </c>
      <c r="E468" s="41">
        <v>300</v>
      </c>
      <c r="F468" s="41">
        <v>300</v>
      </c>
    </row>
    <row r="469" spans="1:6" ht="12.75" x14ac:dyDescent="0.2">
      <c r="A469" s="38" t="s">
        <v>75</v>
      </c>
      <c r="B469" s="41"/>
      <c r="C469" s="41"/>
      <c r="D469" s="41">
        <f>SUM(D470+D476+D478+D481+D483)</f>
        <v>66900</v>
      </c>
      <c r="E469" s="41">
        <f t="shared" ref="E469:F469" si="62">SUM(E470+E476+E478+E481+E483)</f>
        <v>66900</v>
      </c>
      <c r="F469" s="41">
        <f t="shared" si="62"/>
        <v>66900</v>
      </c>
    </row>
    <row r="470" spans="1:6" ht="12.75" x14ac:dyDescent="0.2">
      <c r="A470" s="38" t="s">
        <v>30</v>
      </c>
      <c r="B470" s="41"/>
      <c r="C470" s="41"/>
      <c r="D470" s="41">
        <f>SUM(D471:D475)</f>
        <v>7500</v>
      </c>
      <c r="E470" s="41">
        <f t="shared" ref="E470:F470" si="63">SUM(E471:E475)</f>
        <v>7500</v>
      </c>
      <c r="F470" s="41">
        <f t="shared" si="63"/>
        <v>7500</v>
      </c>
    </row>
    <row r="471" spans="1:6" ht="12.75" x14ac:dyDescent="0.2">
      <c r="A471" s="38" t="s">
        <v>76</v>
      </c>
      <c r="B471" s="41"/>
      <c r="C471" s="41"/>
      <c r="D471" s="41">
        <v>500</v>
      </c>
      <c r="E471" s="41">
        <v>500</v>
      </c>
      <c r="F471" s="41">
        <v>500</v>
      </c>
    </row>
    <row r="472" spans="1:6" ht="25.5" x14ac:dyDescent="0.2">
      <c r="A472" s="38" t="s">
        <v>77</v>
      </c>
      <c r="B472" s="41"/>
      <c r="C472" s="41"/>
      <c r="D472" s="41">
        <v>500</v>
      </c>
      <c r="E472" s="41">
        <v>500</v>
      </c>
      <c r="F472" s="41">
        <v>500</v>
      </c>
    </row>
    <row r="473" spans="1:6" ht="12.75" x14ac:dyDescent="0.2">
      <c r="A473" s="38" t="s">
        <v>78</v>
      </c>
      <c r="B473" s="41"/>
      <c r="C473" s="41"/>
      <c r="D473" s="41">
        <v>2000</v>
      </c>
      <c r="E473" s="41">
        <v>2000</v>
      </c>
      <c r="F473" s="41">
        <v>2000</v>
      </c>
    </row>
    <row r="474" spans="1:6" ht="12.75" x14ac:dyDescent="0.2">
      <c r="A474" s="38" t="s">
        <v>79</v>
      </c>
      <c r="B474" s="41"/>
      <c r="C474" s="41"/>
      <c r="D474" s="41">
        <v>1500</v>
      </c>
      <c r="E474" s="41">
        <v>1500</v>
      </c>
      <c r="F474" s="41">
        <v>1500</v>
      </c>
    </row>
    <row r="475" spans="1:6" ht="12.75" x14ac:dyDescent="0.2">
      <c r="A475" s="38" t="s">
        <v>80</v>
      </c>
      <c r="B475" s="41"/>
      <c r="C475" s="41"/>
      <c r="D475" s="41">
        <v>3000</v>
      </c>
      <c r="E475" s="41">
        <v>3000</v>
      </c>
      <c r="F475" s="41">
        <v>3000</v>
      </c>
    </row>
    <row r="476" spans="1:6" ht="12.75" x14ac:dyDescent="0.2">
      <c r="A476" s="38" t="s">
        <v>31</v>
      </c>
      <c r="B476" s="41"/>
      <c r="C476" s="41"/>
      <c r="D476" s="41">
        <f>SUM(D477)</f>
        <v>55000</v>
      </c>
      <c r="E476" s="41">
        <f t="shared" ref="E476:F476" si="64">SUM(E477)</f>
        <v>55000</v>
      </c>
      <c r="F476" s="41">
        <f t="shared" si="64"/>
        <v>55000</v>
      </c>
    </row>
    <row r="477" spans="1:6" ht="12.75" x14ac:dyDescent="0.2">
      <c r="A477" s="38" t="s">
        <v>145</v>
      </c>
      <c r="B477" s="41"/>
      <c r="C477" s="41"/>
      <c r="D477" s="41">
        <v>55000</v>
      </c>
      <c r="E477" s="41">
        <v>55000</v>
      </c>
      <c r="F477" s="41">
        <v>55000</v>
      </c>
    </row>
    <row r="478" spans="1:6" ht="12.75" x14ac:dyDescent="0.2">
      <c r="A478" s="38" t="s">
        <v>33</v>
      </c>
      <c r="B478" s="41"/>
      <c r="C478" s="41"/>
      <c r="D478" s="41">
        <f>SUM(D479:D480)</f>
        <v>3500</v>
      </c>
      <c r="E478" s="41">
        <f t="shared" ref="E478:F478" si="65">SUM(E479:E480)</f>
        <v>3500</v>
      </c>
      <c r="F478" s="41">
        <f t="shared" si="65"/>
        <v>3500</v>
      </c>
    </row>
    <row r="479" spans="1:6" ht="25.5" x14ac:dyDescent="0.2">
      <c r="A479" s="38" t="s">
        <v>83</v>
      </c>
      <c r="B479" s="41"/>
      <c r="C479" s="41"/>
      <c r="D479" s="41">
        <v>3000</v>
      </c>
      <c r="E479" s="41">
        <v>3000</v>
      </c>
      <c r="F479" s="41">
        <v>3000</v>
      </c>
    </row>
    <row r="480" spans="1:6" ht="25.5" x14ac:dyDescent="0.2">
      <c r="A480" s="38" t="s">
        <v>84</v>
      </c>
      <c r="B480" s="41"/>
      <c r="C480" s="41"/>
      <c r="D480" s="41">
        <v>500</v>
      </c>
      <c r="E480" s="41">
        <v>500</v>
      </c>
      <c r="F480" s="41">
        <v>500</v>
      </c>
    </row>
    <row r="481" spans="1:6" ht="12.75" x14ac:dyDescent="0.2">
      <c r="A481" s="38" t="s">
        <v>34</v>
      </c>
      <c r="B481" s="41"/>
      <c r="C481" s="41"/>
      <c r="D481" s="41">
        <f>SUM(D482)</f>
        <v>500</v>
      </c>
      <c r="E481" s="41">
        <f t="shared" ref="E481:F481" si="66">SUM(E482)</f>
        <v>500</v>
      </c>
      <c r="F481" s="41">
        <f t="shared" si="66"/>
        <v>500</v>
      </c>
    </row>
    <row r="482" spans="1:6" ht="12.75" x14ac:dyDescent="0.2">
      <c r="A482" s="38" t="s">
        <v>85</v>
      </c>
      <c r="B482" s="41"/>
      <c r="C482" s="41"/>
      <c r="D482" s="41">
        <v>500</v>
      </c>
      <c r="E482" s="41">
        <v>500</v>
      </c>
      <c r="F482" s="41">
        <v>500</v>
      </c>
    </row>
    <row r="483" spans="1:6" ht="12.75" x14ac:dyDescent="0.2">
      <c r="A483" s="38" t="s">
        <v>35</v>
      </c>
      <c r="B483" s="41"/>
      <c r="C483" s="41"/>
      <c r="D483" s="41">
        <f>SUM(D484)</f>
        <v>400</v>
      </c>
      <c r="E483" s="41">
        <f t="shared" ref="E483:F483" si="67">SUM(E484)</f>
        <v>400</v>
      </c>
      <c r="F483" s="41">
        <f t="shared" si="67"/>
        <v>400</v>
      </c>
    </row>
    <row r="484" spans="1:6" ht="12.75" x14ac:dyDescent="0.2">
      <c r="A484" s="38" t="s">
        <v>86</v>
      </c>
      <c r="B484" s="41"/>
      <c r="C484" s="41"/>
      <c r="D484" s="41">
        <v>400</v>
      </c>
      <c r="E484" s="41">
        <v>400</v>
      </c>
      <c r="F484" s="41">
        <v>400</v>
      </c>
    </row>
    <row r="485" spans="1:6" ht="12.75" x14ac:dyDescent="0.2">
      <c r="A485" s="38" t="s">
        <v>87</v>
      </c>
      <c r="B485" s="41"/>
      <c r="C485" s="41"/>
      <c r="D485" s="41">
        <f>SUM(D486+D489+D494+D497+D491)</f>
        <v>5700</v>
      </c>
      <c r="E485" s="41">
        <f t="shared" ref="E485:F485" si="68">SUM(E486+E489+E494+E497+E491)</f>
        <v>5700</v>
      </c>
      <c r="F485" s="41">
        <f t="shared" si="68"/>
        <v>5700</v>
      </c>
    </row>
    <row r="486" spans="1:6" ht="12.75" x14ac:dyDescent="0.2">
      <c r="A486" s="38" t="s">
        <v>37</v>
      </c>
      <c r="B486" s="41"/>
      <c r="C486" s="41"/>
      <c r="D486" s="41">
        <f>SUM(D487:D488)</f>
        <v>4000</v>
      </c>
      <c r="E486" s="41">
        <f t="shared" ref="E486:F486" si="69">SUM(E487:E488)</f>
        <v>4000</v>
      </c>
      <c r="F486" s="41">
        <f t="shared" si="69"/>
        <v>4000</v>
      </c>
    </row>
    <row r="487" spans="1:6" ht="25.5" x14ac:dyDescent="0.2">
      <c r="A487" s="38" t="s">
        <v>90</v>
      </c>
      <c r="B487" s="41"/>
      <c r="C487" s="41"/>
      <c r="D487" s="41">
        <v>1000</v>
      </c>
      <c r="E487" s="41">
        <v>1000</v>
      </c>
      <c r="F487" s="41">
        <v>1000</v>
      </c>
    </row>
    <row r="488" spans="1:6" ht="25.5" x14ac:dyDescent="0.2">
      <c r="A488" s="38" t="s">
        <v>91</v>
      </c>
      <c r="B488" s="41"/>
      <c r="C488" s="41"/>
      <c r="D488" s="41">
        <v>3000</v>
      </c>
      <c r="E488" s="41">
        <v>3000</v>
      </c>
      <c r="F488" s="41">
        <v>3000</v>
      </c>
    </row>
    <row r="489" spans="1:6" ht="12.75" x14ac:dyDescent="0.2">
      <c r="A489" s="38" t="s">
        <v>38</v>
      </c>
      <c r="B489" s="41"/>
      <c r="C489" s="41"/>
      <c r="D489" s="41">
        <f>SUM(D490)</f>
        <v>0</v>
      </c>
      <c r="E489" s="41">
        <f t="shared" ref="E489:F489" si="70">SUM(E490)</f>
        <v>0</v>
      </c>
      <c r="F489" s="41">
        <f t="shared" si="70"/>
        <v>0</v>
      </c>
    </row>
    <row r="490" spans="1:6" ht="12.75" x14ac:dyDescent="0.2">
      <c r="A490" s="38" t="s">
        <v>93</v>
      </c>
      <c r="B490" s="41"/>
      <c r="C490" s="41"/>
      <c r="D490" s="41"/>
      <c r="E490" s="41"/>
      <c r="F490" s="41"/>
    </row>
    <row r="491" spans="1:6" ht="12.75" x14ac:dyDescent="0.2">
      <c r="A491" s="38" t="s">
        <v>40</v>
      </c>
      <c r="B491" s="41"/>
      <c r="C491" s="41"/>
      <c r="D491" s="41">
        <f>SUM(D492:D493)</f>
        <v>1700</v>
      </c>
      <c r="E491" s="41">
        <f t="shared" ref="E491:F491" si="71">SUM(E492:E493)</f>
        <v>1700</v>
      </c>
      <c r="F491" s="41">
        <f t="shared" si="71"/>
        <v>1700</v>
      </c>
    </row>
    <row r="492" spans="1:6" ht="25.5" x14ac:dyDescent="0.2">
      <c r="A492" s="38" t="s">
        <v>100</v>
      </c>
      <c r="B492" s="41"/>
      <c r="C492" s="41"/>
      <c r="D492" s="41">
        <v>500</v>
      </c>
      <c r="E492" s="41">
        <v>500</v>
      </c>
      <c r="F492" s="41">
        <v>500</v>
      </c>
    </row>
    <row r="493" spans="1:6" ht="12.75" x14ac:dyDescent="0.2">
      <c r="A493" s="38" t="s">
        <v>146</v>
      </c>
      <c r="B493" s="41"/>
      <c r="C493" s="41"/>
      <c r="D493" s="41">
        <v>1200</v>
      </c>
      <c r="E493" s="41">
        <v>1200</v>
      </c>
      <c r="F493" s="41">
        <v>1200</v>
      </c>
    </row>
    <row r="494" spans="1:6" ht="12.75" x14ac:dyDescent="0.2">
      <c r="A494" s="38" t="s">
        <v>41</v>
      </c>
      <c r="B494" s="41"/>
      <c r="C494" s="41"/>
      <c r="D494" s="41">
        <f>SUM(D495:D496)</f>
        <v>0</v>
      </c>
      <c r="E494" s="41">
        <f t="shared" ref="E494:F494" si="72">SUM(E495:E496)</f>
        <v>0</v>
      </c>
      <c r="F494" s="41">
        <f t="shared" si="72"/>
        <v>0</v>
      </c>
    </row>
    <row r="495" spans="1:6" ht="12.75" x14ac:dyDescent="0.2">
      <c r="A495" s="38" t="s">
        <v>143</v>
      </c>
      <c r="B495" s="41"/>
      <c r="C495" s="41"/>
      <c r="D495" s="41"/>
      <c r="E495" s="41"/>
      <c r="F495" s="41"/>
    </row>
    <row r="496" spans="1:6" ht="12.75" x14ac:dyDescent="0.2">
      <c r="A496" s="38" t="s">
        <v>103</v>
      </c>
      <c r="B496" s="41"/>
      <c r="C496" s="41"/>
      <c r="D496" s="41"/>
      <c r="E496" s="41"/>
      <c r="F496" s="41"/>
    </row>
    <row r="497" spans="1:6" ht="12.75" x14ac:dyDescent="0.2">
      <c r="A497" s="38" t="s">
        <v>42</v>
      </c>
      <c r="B497" s="41"/>
      <c r="C497" s="41"/>
      <c r="D497" s="41">
        <f>SUM(D498)</f>
        <v>0</v>
      </c>
      <c r="E497" s="41">
        <f t="shared" ref="E497:F497" si="73">SUM(E498)</f>
        <v>0</v>
      </c>
      <c r="F497" s="41">
        <f t="shared" si="73"/>
        <v>0</v>
      </c>
    </row>
    <row r="498" spans="1:6" ht="12.75" x14ac:dyDescent="0.2">
      <c r="A498" s="38" t="s">
        <v>105</v>
      </c>
      <c r="B498" s="41"/>
      <c r="C498" s="41"/>
      <c r="D498" s="41"/>
      <c r="E498" s="41"/>
      <c r="F498" s="41"/>
    </row>
    <row r="499" spans="1:6" ht="12.75" x14ac:dyDescent="0.2">
      <c r="A499" s="38" t="s">
        <v>109</v>
      </c>
      <c r="B499" s="41"/>
      <c r="C499" s="41"/>
      <c r="D499" s="41">
        <f>SUM(D500++D504)</f>
        <v>4000</v>
      </c>
      <c r="E499" s="41">
        <f t="shared" ref="E499:F499" si="74">SUM(E500++E504)</f>
        <v>4000</v>
      </c>
      <c r="F499" s="41">
        <f t="shared" si="74"/>
        <v>4000</v>
      </c>
    </row>
    <row r="500" spans="1:6" ht="12.75" x14ac:dyDescent="0.2">
      <c r="A500" s="38" t="s">
        <v>45</v>
      </c>
      <c r="B500" s="41"/>
      <c r="C500" s="41"/>
      <c r="D500" s="41">
        <f>SUM(D501)</f>
        <v>1500</v>
      </c>
      <c r="E500" s="41">
        <f t="shared" ref="E500:F500" si="75">SUM(E501)</f>
        <v>1500</v>
      </c>
      <c r="F500" s="41">
        <f t="shared" si="75"/>
        <v>1500</v>
      </c>
    </row>
    <row r="501" spans="1:6" ht="12.75" x14ac:dyDescent="0.2">
      <c r="A501" s="38" t="s">
        <v>111</v>
      </c>
      <c r="B501" s="41"/>
      <c r="C501" s="41"/>
      <c r="D501" s="41">
        <v>1500</v>
      </c>
      <c r="E501" s="41">
        <v>1500</v>
      </c>
      <c r="F501" s="41">
        <v>1500</v>
      </c>
    </row>
    <row r="502" spans="1:6" ht="12.75" x14ac:dyDescent="0.2">
      <c r="A502" s="38" t="s">
        <v>47</v>
      </c>
      <c r="B502" s="41"/>
      <c r="C502" s="41"/>
      <c r="D502" s="41">
        <f>SUM(D503)</f>
        <v>0</v>
      </c>
      <c r="E502" s="41">
        <f t="shared" ref="E502:F502" si="76">SUM(E503)</f>
        <v>0</v>
      </c>
      <c r="F502" s="41">
        <f t="shared" si="76"/>
        <v>0</v>
      </c>
    </row>
    <row r="503" spans="1:6" ht="12.75" x14ac:dyDescent="0.2">
      <c r="A503" s="38" t="s">
        <v>113</v>
      </c>
      <c r="B503" s="41"/>
      <c r="C503" s="41"/>
      <c r="D503" s="41"/>
      <c r="E503" s="41"/>
      <c r="F503" s="41"/>
    </row>
    <row r="504" spans="1:6" ht="12.75" x14ac:dyDescent="0.2">
      <c r="A504" s="38" t="s">
        <v>48</v>
      </c>
      <c r="B504" s="41"/>
      <c r="C504" s="41"/>
      <c r="D504" s="41">
        <f>SUM(D505)</f>
        <v>2500</v>
      </c>
      <c r="E504" s="41">
        <f t="shared" ref="E504:F504" si="77">SUM(E505)</f>
        <v>2500</v>
      </c>
      <c r="F504" s="41">
        <f t="shared" si="77"/>
        <v>2500</v>
      </c>
    </row>
    <row r="505" spans="1:6" ht="12.75" x14ac:dyDescent="0.2">
      <c r="A505" s="38" t="s">
        <v>114</v>
      </c>
      <c r="B505" s="41"/>
      <c r="C505" s="41"/>
      <c r="D505" s="41">
        <v>2500</v>
      </c>
      <c r="E505" s="41">
        <v>2500</v>
      </c>
      <c r="F505" s="41">
        <v>2500</v>
      </c>
    </row>
    <row r="506" spans="1:6" ht="12.75" x14ac:dyDescent="0.2">
      <c r="A506" s="38" t="s">
        <v>49</v>
      </c>
      <c r="B506" s="41"/>
      <c r="C506" s="41"/>
      <c r="D506" s="41">
        <v>1100</v>
      </c>
      <c r="E506" s="41">
        <v>1100</v>
      </c>
      <c r="F506" s="41">
        <v>1100</v>
      </c>
    </row>
    <row r="507" spans="1:6" ht="12.75" x14ac:dyDescent="0.2">
      <c r="A507" s="38" t="s">
        <v>115</v>
      </c>
      <c r="B507" s="41"/>
      <c r="C507" s="41"/>
      <c r="D507" s="41">
        <v>1100</v>
      </c>
      <c r="E507" s="41">
        <v>1100</v>
      </c>
      <c r="F507" s="41">
        <v>1100</v>
      </c>
    </row>
    <row r="508" spans="1:6" ht="12.75" x14ac:dyDescent="0.2">
      <c r="A508" s="38" t="s">
        <v>50</v>
      </c>
      <c r="B508" s="41"/>
      <c r="C508" s="41"/>
      <c r="D508" s="41">
        <v>1100</v>
      </c>
      <c r="E508" s="41">
        <v>1100</v>
      </c>
      <c r="F508" s="41">
        <v>1100</v>
      </c>
    </row>
    <row r="509" spans="1:6" ht="12.75" x14ac:dyDescent="0.2">
      <c r="A509" s="38" t="s">
        <v>116</v>
      </c>
      <c r="B509" s="41"/>
      <c r="C509" s="41"/>
      <c r="D509" s="41">
        <v>1100</v>
      </c>
      <c r="E509" s="41">
        <v>1100</v>
      </c>
      <c r="F509" s="41">
        <v>1100</v>
      </c>
    </row>
    <row r="510" spans="1:6" ht="12.75" x14ac:dyDescent="0.2">
      <c r="A510" s="38" t="s">
        <v>22</v>
      </c>
      <c r="B510" s="41"/>
      <c r="C510" s="41"/>
      <c r="D510" s="41">
        <v>0</v>
      </c>
      <c r="E510" s="41">
        <v>0</v>
      </c>
      <c r="F510" s="41">
        <v>0</v>
      </c>
    </row>
    <row r="511" spans="1:6" ht="12.75" x14ac:dyDescent="0.2">
      <c r="A511" s="38" t="s">
        <v>59</v>
      </c>
      <c r="B511" s="41"/>
      <c r="C511" s="41"/>
      <c r="D511" s="41">
        <v>0</v>
      </c>
      <c r="E511" s="41">
        <v>0</v>
      </c>
      <c r="F511" s="41">
        <v>0</v>
      </c>
    </row>
    <row r="512" spans="1:6" ht="12.75" x14ac:dyDescent="0.2">
      <c r="A512" s="38" t="s">
        <v>134</v>
      </c>
      <c r="B512" s="41"/>
      <c r="C512" s="41"/>
      <c r="D512" s="41">
        <v>0</v>
      </c>
      <c r="E512" s="41">
        <v>0</v>
      </c>
      <c r="F512" s="41">
        <v>0</v>
      </c>
    </row>
    <row r="513" spans="1:6" ht="12.75" x14ac:dyDescent="0.2">
      <c r="A513" s="38" t="s">
        <v>64</v>
      </c>
      <c r="B513" s="41"/>
      <c r="C513" s="41"/>
      <c r="D513" s="41"/>
      <c r="E513" s="41"/>
      <c r="F513" s="41"/>
    </row>
    <row r="514" spans="1:6" ht="12.75" x14ac:dyDescent="0.2">
      <c r="A514" s="38" t="s">
        <v>139</v>
      </c>
      <c r="B514" s="41"/>
      <c r="C514" s="41"/>
      <c r="D514" s="41"/>
      <c r="E514" s="41"/>
      <c r="F514" s="41"/>
    </row>
    <row r="515" spans="1:6" ht="12.75" x14ac:dyDescent="0.2">
      <c r="A515" s="38" t="s">
        <v>141</v>
      </c>
      <c r="B515" s="41"/>
      <c r="C515" s="41"/>
      <c r="D515" s="41">
        <v>0</v>
      </c>
      <c r="E515" s="41">
        <v>0</v>
      </c>
      <c r="F515" s="41">
        <v>0</v>
      </c>
    </row>
    <row r="516" spans="1:6" ht="12.75" x14ac:dyDescent="0.2">
      <c r="A516" s="38" t="s">
        <v>67</v>
      </c>
      <c r="B516" s="41"/>
      <c r="C516" s="41"/>
      <c r="D516" s="41"/>
      <c r="E516" s="41"/>
      <c r="F516" s="41"/>
    </row>
    <row r="517" spans="1:6" ht="12.75" x14ac:dyDescent="0.2">
      <c r="A517" s="38" t="s">
        <v>142</v>
      </c>
      <c r="B517" s="41"/>
      <c r="C517" s="41"/>
      <c r="D517" s="41"/>
      <c r="E517" s="41"/>
      <c r="F517" s="41"/>
    </row>
    <row r="518" spans="1:6" ht="12.75" x14ac:dyDescent="0.2">
      <c r="A518" s="39" t="s">
        <v>164</v>
      </c>
      <c r="B518" s="40">
        <v>2214.4699999999998</v>
      </c>
      <c r="C518" s="40">
        <v>0</v>
      </c>
      <c r="D518" s="40">
        <v>0</v>
      </c>
      <c r="E518" s="40">
        <v>0</v>
      </c>
      <c r="F518" s="40">
        <v>0</v>
      </c>
    </row>
    <row r="519" spans="1:6" ht="12.75" x14ac:dyDescent="0.2">
      <c r="A519" s="38" t="s">
        <v>181</v>
      </c>
      <c r="B519" s="41">
        <v>2214.4699999999998</v>
      </c>
      <c r="C519" s="41">
        <v>0</v>
      </c>
      <c r="D519" s="41">
        <v>0</v>
      </c>
      <c r="E519" s="41">
        <v>0</v>
      </c>
      <c r="F519" s="41">
        <v>0</v>
      </c>
    </row>
    <row r="520" spans="1:6" ht="12.75" x14ac:dyDescent="0.2">
      <c r="A520" s="38" t="s">
        <v>27</v>
      </c>
      <c r="B520" s="41">
        <v>2214.4699999999998</v>
      </c>
      <c r="C520" s="41">
        <v>0</v>
      </c>
      <c r="D520" s="41">
        <v>0</v>
      </c>
      <c r="E520" s="41">
        <v>0</v>
      </c>
      <c r="F520" s="41">
        <v>0</v>
      </c>
    </row>
    <row r="521" spans="1:6" ht="12.75" x14ac:dyDescent="0.2">
      <c r="A521" s="38" t="s">
        <v>75</v>
      </c>
      <c r="B521" s="41">
        <v>2214.4699999999998</v>
      </c>
      <c r="C521" s="41">
        <v>0</v>
      </c>
      <c r="D521" s="41">
        <v>0</v>
      </c>
      <c r="E521" s="41">
        <v>0</v>
      </c>
      <c r="F521" s="41">
        <v>0</v>
      </c>
    </row>
    <row r="522" spans="1:6" ht="12.75" x14ac:dyDescent="0.2">
      <c r="A522" s="38" t="s">
        <v>31</v>
      </c>
      <c r="B522" s="41">
        <v>2214.4699999999998</v>
      </c>
      <c r="C522" s="41">
        <v>0</v>
      </c>
      <c r="D522" s="41">
        <v>0</v>
      </c>
      <c r="E522" s="41">
        <v>0</v>
      </c>
      <c r="F522" s="41">
        <v>0</v>
      </c>
    </row>
    <row r="523" spans="1:6" ht="12.75" x14ac:dyDescent="0.2">
      <c r="A523" s="38" t="s">
        <v>145</v>
      </c>
      <c r="B523" s="41">
        <v>2214.4699999999998</v>
      </c>
      <c r="C523" s="41">
        <v>0</v>
      </c>
      <c r="D523" s="41">
        <v>0</v>
      </c>
      <c r="E523" s="41">
        <v>0</v>
      </c>
      <c r="F523" s="41">
        <v>0</v>
      </c>
    </row>
    <row r="524" spans="1:6" ht="25.5" x14ac:dyDescent="0.2">
      <c r="A524" s="55" t="s">
        <v>166</v>
      </c>
      <c r="B524" s="56">
        <v>273313.8</v>
      </c>
      <c r="C524" s="56">
        <v>62876</v>
      </c>
      <c r="D524" s="56">
        <v>0</v>
      </c>
      <c r="E524" s="56">
        <v>0</v>
      </c>
      <c r="F524" s="56">
        <v>0</v>
      </c>
    </row>
    <row r="525" spans="1:6" ht="12.75" x14ac:dyDescent="0.2">
      <c r="A525" s="39" t="s">
        <v>56</v>
      </c>
      <c r="B525" s="58">
        <v>273313.8</v>
      </c>
      <c r="C525" s="58">
        <v>62876</v>
      </c>
      <c r="D525" s="58">
        <v>0</v>
      </c>
      <c r="E525" s="58">
        <v>0</v>
      </c>
      <c r="F525" s="58">
        <v>0</v>
      </c>
    </row>
    <row r="526" spans="1:6" ht="12.75" x14ac:dyDescent="0.2">
      <c r="A526" s="38" t="s">
        <v>181</v>
      </c>
      <c r="B526" s="48">
        <v>273313.8</v>
      </c>
      <c r="C526" s="48">
        <v>62876</v>
      </c>
      <c r="D526" s="48">
        <v>0</v>
      </c>
      <c r="E526" s="48">
        <v>0</v>
      </c>
      <c r="F526" s="48">
        <v>0</v>
      </c>
    </row>
    <row r="527" spans="1:6" ht="12.75" x14ac:dyDescent="0.2">
      <c r="A527" s="38" t="s">
        <v>27</v>
      </c>
      <c r="B527" s="48">
        <v>273313.8</v>
      </c>
      <c r="C527" s="48">
        <v>62876</v>
      </c>
      <c r="D527" s="48">
        <v>0</v>
      </c>
      <c r="E527" s="48">
        <v>0</v>
      </c>
      <c r="F527" s="48">
        <v>0</v>
      </c>
    </row>
    <row r="528" spans="1:6" ht="12.75" x14ac:dyDescent="0.2">
      <c r="A528" s="38" t="s">
        <v>87</v>
      </c>
      <c r="B528" s="48">
        <v>273313.8</v>
      </c>
      <c r="C528" s="48">
        <v>62876</v>
      </c>
      <c r="D528" s="48">
        <v>0</v>
      </c>
      <c r="E528" s="48">
        <v>0</v>
      </c>
      <c r="F528" s="48">
        <v>0</v>
      </c>
    </row>
    <row r="529" spans="1:6" ht="12.75" x14ac:dyDescent="0.2">
      <c r="A529" s="38" t="s">
        <v>37</v>
      </c>
      <c r="B529" s="48">
        <v>273313.8</v>
      </c>
      <c r="C529" s="48">
        <v>62876</v>
      </c>
      <c r="D529" s="48">
        <v>0</v>
      </c>
      <c r="E529" s="48">
        <v>0</v>
      </c>
      <c r="F529" s="48">
        <v>0</v>
      </c>
    </row>
    <row r="530" spans="1:6" ht="25.5" x14ac:dyDescent="0.2">
      <c r="A530" s="38" t="s">
        <v>90</v>
      </c>
      <c r="B530" s="48">
        <v>273313.8</v>
      </c>
      <c r="C530" s="48">
        <v>62876</v>
      </c>
      <c r="D530" s="48">
        <v>0</v>
      </c>
      <c r="E530" s="48">
        <v>0</v>
      </c>
      <c r="F530" s="48">
        <v>0</v>
      </c>
    </row>
    <row r="531" spans="1:6" ht="12.75" x14ac:dyDescent="0.2">
      <c r="A531" s="55" t="s">
        <v>167</v>
      </c>
      <c r="B531" s="56">
        <v>32029.95</v>
      </c>
      <c r="C531" s="56">
        <v>35020</v>
      </c>
      <c r="D531" s="56">
        <f>SUM(D532)</f>
        <v>40300</v>
      </c>
      <c r="E531" s="56">
        <f t="shared" ref="E531:F532" si="78">SUM(E532)</f>
        <v>40300</v>
      </c>
      <c r="F531" s="56">
        <f t="shared" si="78"/>
        <v>40300</v>
      </c>
    </row>
    <row r="532" spans="1:6" ht="12.75" x14ac:dyDescent="0.2">
      <c r="A532" s="39" t="s">
        <v>56</v>
      </c>
      <c r="B532" s="58">
        <v>32029.95</v>
      </c>
      <c r="C532" s="58">
        <v>35020</v>
      </c>
      <c r="D532" s="58">
        <f>SUM(D533)</f>
        <v>40300</v>
      </c>
      <c r="E532" s="58">
        <f t="shared" si="78"/>
        <v>40300</v>
      </c>
      <c r="F532" s="58">
        <f t="shared" si="78"/>
        <v>40300</v>
      </c>
    </row>
    <row r="533" spans="1:6" ht="12.75" x14ac:dyDescent="0.2">
      <c r="A533" s="38" t="s">
        <v>181</v>
      </c>
      <c r="B533" s="48">
        <v>32029.95</v>
      </c>
      <c r="C533" s="48">
        <v>35020</v>
      </c>
      <c r="D533" s="48">
        <f>SUM(D534+D546)</f>
        <v>40300</v>
      </c>
      <c r="E533" s="48">
        <f t="shared" ref="E533:F533" si="79">SUM(E534+E546)</f>
        <v>40300</v>
      </c>
      <c r="F533" s="48">
        <f t="shared" si="79"/>
        <v>40300</v>
      </c>
    </row>
    <row r="534" spans="1:6" ht="12.75" x14ac:dyDescent="0.2">
      <c r="A534" s="38" t="s">
        <v>51</v>
      </c>
      <c r="B534" s="48">
        <v>31050.97</v>
      </c>
      <c r="C534" s="48">
        <v>32500</v>
      </c>
      <c r="D534" s="48">
        <f>SUM(D535+D538+D543)</f>
        <v>38000</v>
      </c>
      <c r="E534" s="48">
        <f t="shared" ref="E534:F534" si="80">SUM(E535+E538+E543)</f>
        <v>38000</v>
      </c>
      <c r="F534" s="48">
        <f t="shared" si="80"/>
        <v>38000</v>
      </c>
    </row>
    <row r="535" spans="1:6" ht="12.75" x14ac:dyDescent="0.2">
      <c r="A535" s="38" t="s">
        <v>117</v>
      </c>
      <c r="B535" s="48">
        <v>26000</v>
      </c>
      <c r="C535" s="48">
        <v>27000</v>
      </c>
      <c r="D535" s="48">
        <v>31500</v>
      </c>
      <c r="E535" s="48">
        <v>31500</v>
      </c>
      <c r="F535" s="48">
        <v>31500</v>
      </c>
    </row>
    <row r="536" spans="1:6" ht="12.75" x14ac:dyDescent="0.2">
      <c r="A536" s="38" t="s">
        <v>52</v>
      </c>
      <c r="B536" s="48">
        <v>26000</v>
      </c>
      <c r="C536" s="48">
        <v>27000</v>
      </c>
      <c r="D536" s="48">
        <v>31500</v>
      </c>
      <c r="E536" s="48">
        <v>31500</v>
      </c>
      <c r="F536" s="48">
        <v>31500</v>
      </c>
    </row>
    <row r="537" spans="1:6" ht="12.75" x14ac:dyDescent="0.2">
      <c r="A537" s="38" t="s">
        <v>118</v>
      </c>
      <c r="B537" s="48">
        <v>26000</v>
      </c>
      <c r="C537" s="48">
        <v>27000</v>
      </c>
      <c r="D537" s="48">
        <v>31500</v>
      </c>
      <c r="E537" s="48">
        <v>31500</v>
      </c>
      <c r="F537" s="48">
        <v>31500</v>
      </c>
    </row>
    <row r="538" spans="1:6" ht="12.75" x14ac:dyDescent="0.2">
      <c r="A538" s="38" t="s">
        <v>119</v>
      </c>
      <c r="B538" s="48">
        <v>800</v>
      </c>
      <c r="C538" s="48">
        <v>1000</v>
      </c>
      <c r="D538" s="48">
        <v>1000</v>
      </c>
      <c r="E538" s="48">
        <v>1000</v>
      </c>
      <c r="F538" s="48">
        <v>1000</v>
      </c>
    </row>
    <row r="539" spans="1:6" ht="12.75" x14ac:dyDescent="0.2">
      <c r="A539" s="38" t="s">
        <v>53</v>
      </c>
      <c r="B539" s="48">
        <v>800</v>
      </c>
      <c r="C539" s="48">
        <v>1000</v>
      </c>
      <c r="D539" s="48">
        <v>1000</v>
      </c>
      <c r="E539" s="48">
        <v>1000</v>
      </c>
      <c r="F539" s="48">
        <v>1000</v>
      </c>
    </row>
    <row r="540" spans="1:6" ht="12.75" x14ac:dyDescent="0.2">
      <c r="A540" s="38" t="s">
        <v>120</v>
      </c>
      <c r="B540" s="48">
        <v>400</v>
      </c>
      <c r="C540" s="48">
        <v>500</v>
      </c>
      <c r="D540" s="48">
        <v>500</v>
      </c>
      <c r="E540" s="48">
        <v>500</v>
      </c>
      <c r="F540" s="48">
        <v>500</v>
      </c>
    </row>
    <row r="541" spans="1:6" ht="12.75" x14ac:dyDescent="0.2">
      <c r="A541" s="38" t="s">
        <v>121</v>
      </c>
      <c r="B541" s="48">
        <v>100</v>
      </c>
      <c r="C541" s="48">
        <v>200</v>
      </c>
      <c r="D541" s="48">
        <v>200</v>
      </c>
      <c r="E541" s="48">
        <v>200</v>
      </c>
      <c r="F541" s="48">
        <v>200</v>
      </c>
    </row>
    <row r="542" spans="1:6" ht="12.75" x14ac:dyDescent="0.2">
      <c r="A542" s="38" t="s">
        <v>124</v>
      </c>
      <c r="B542" s="48">
        <v>300</v>
      </c>
      <c r="C542" s="48">
        <v>300</v>
      </c>
      <c r="D542" s="48">
        <v>300</v>
      </c>
      <c r="E542" s="48">
        <v>300</v>
      </c>
      <c r="F542" s="48">
        <v>300</v>
      </c>
    </row>
    <row r="543" spans="1:6" ht="12.75" x14ac:dyDescent="0.2">
      <c r="A543" s="38" t="s">
        <v>125</v>
      </c>
      <c r="B543" s="48">
        <v>4250.97</v>
      </c>
      <c r="C543" s="48">
        <v>4500</v>
      </c>
      <c r="D543" s="48">
        <v>5500</v>
      </c>
      <c r="E543" s="48">
        <v>5500</v>
      </c>
      <c r="F543" s="48">
        <v>5500</v>
      </c>
    </row>
    <row r="544" spans="1:6" ht="12.75" x14ac:dyDescent="0.2">
      <c r="A544" s="38" t="s">
        <v>54</v>
      </c>
      <c r="B544" s="48">
        <v>4250.97</v>
      </c>
      <c r="C544" s="48">
        <v>4500</v>
      </c>
      <c r="D544" s="48">
        <v>5500</v>
      </c>
      <c r="E544" s="48">
        <v>5500</v>
      </c>
      <c r="F544" s="48">
        <v>5500</v>
      </c>
    </row>
    <row r="545" spans="1:6" ht="12.75" x14ac:dyDescent="0.2">
      <c r="A545" s="38" t="s">
        <v>126</v>
      </c>
      <c r="B545" s="48">
        <v>4250.97</v>
      </c>
      <c r="C545" s="48">
        <v>4500</v>
      </c>
      <c r="D545" s="48">
        <v>5500</v>
      </c>
      <c r="E545" s="48">
        <v>5500</v>
      </c>
      <c r="F545" s="48">
        <v>5500</v>
      </c>
    </row>
    <row r="546" spans="1:6" ht="12.75" x14ac:dyDescent="0.2">
      <c r="A546" s="38" t="s">
        <v>27</v>
      </c>
      <c r="B546" s="48">
        <v>978.98</v>
      </c>
      <c r="C546" s="48">
        <v>2520</v>
      </c>
      <c r="D546" s="48">
        <f>SUM(D547+D554)</f>
        <v>2300</v>
      </c>
      <c r="E546" s="48">
        <f t="shared" ref="E546:F546" si="81">SUM(E547+E554)</f>
        <v>2300</v>
      </c>
      <c r="F546" s="48">
        <f t="shared" si="81"/>
        <v>2300</v>
      </c>
    </row>
    <row r="547" spans="1:6" ht="12.75" x14ac:dyDescent="0.2">
      <c r="A547" s="38" t="s">
        <v>69</v>
      </c>
      <c r="B547" s="48">
        <v>978.98</v>
      </c>
      <c r="C547" s="48">
        <v>2300</v>
      </c>
      <c r="D547" s="48">
        <v>2300</v>
      </c>
      <c r="E547" s="48">
        <v>2300</v>
      </c>
      <c r="F547" s="48">
        <v>2300</v>
      </c>
    </row>
    <row r="548" spans="1:6" ht="12.75" x14ac:dyDescent="0.2">
      <c r="A548" s="38" t="s">
        <v>28</v>
      </c>
      <c r="B548" s="48">
        <v>468.03</v>
      </c>
      <c r="C548" s="48">
        <v>1700</v>
      </c>
      <c r="D548" s="48">
        <v>1700</v>
      </c>
      <c r="E548" s="48">
        <v>1700</v>
      </c>
      <c r="F548" s="48">
        <v>1700</v>
      </c>
    </row>
    <row r="549" spans="1:6" ht="12.75" x14ac:dyDescent="0.2">
      <c r="A549" s="38" t="s">
        <v>70</v>
      </c>
      <c r="B549" s="48">
        <v>180</v>
      </c>
      <c r="C549" s="48">
        <v>500</v>
      </c>
      <c r="D549" s="48">
        <v>500</v>
      </c>
      <c r="E549" s="48">
        <v>500</v>
      </c>
      <c r="F549" s="48">
        <v>500</v>
      </c>
    </row>
    <row r="550" spans="1:6" ht="12.75" x14ac:dyDescent="0.2">
      <c r="A550" s="38" t="s">
        <v>71</v>
      </c>
      <c r="B550" s="48">
        <v>223.6</v>
      </c>
      <c r="C550" s="48">
        <v>700</v>
      </c>
      <c r="D550" s="48">
        <v>700</v>
      </c>
      <c r="E550" s="48">
        <v>700</v>
      </c>
      <c r="F550" s="48">
        <v>700</v>
      </c>
    </row>
    <row r="551" spans="1:6" ht="12.75" x14ac:dyDescent="0.2">
      <c r="A551" s="38" t="s">
        <v>72</v>
      </c>
      <c r="B551" s="48">
        <v>64.430000000000007</v>
      </c>
      <c r="C551" s="48">
        <v>500</v>
      </c>
      <c r="D551" s="48">
        <v>500</v>
      </c>
      <c r="E551" s="48">
        <v>500</v>
      </c>
      <c r="F551" s="48">
        <v>500</v>
      </c>
    </row>
    <row r="552" spans="1:6" ht="12.75" x14ac:dyDescent="0.2">
      <c r="A552" s="38" t="s">
        <v>55</v>
      </c>
      <c r="B552" s="48">
        <v>510.95</v>
      </c>
      <c r="C552" s="48">
        <v>600</v>
      </c>
      <c r="D552" s="48">
        <v>600</v>
      </c>
      <c r="E552" s="48">
        <v>600</v>
      </c>
      <c r="F552" s="48">
        <v>600</v>
      </c>
    </row>
    <row r="553" spans="1:6" ht="12.75" x14ac:dyDescent="0.2">
      <c r="A553" s="38" t="s">
        <v>127</v>
      </c>
      <c r="B553" s="48">
        <v>510.95</v>
      </c>
      <c r="C553" s="48">
        <v>600</v>
      </c>
      <c r="D553" s="48">
        <v>600</v>
      </c>
      <c r="E553" s="48">
        <v>600</v>
      </c>
      <c r="F553" s="48">
        <v>600</v>
      </c>
    </row>
    <row r="554" spans="1:6" ht="12.75" x14ac:dyDescent="0.2">
      <c r="A554" s="38" t="s">
        <v>87</v>
      </c>
      <c r="B554" s="48">
        <v>0</v>
      </c>
      <c r="C554" s="48">
        <v>220</v>
      </c>
      <c r="D554" s="48">
        <v>0</v>
      </c>
      <c r="E554" s="48">
        <v>0</v>
      </c>
      <c r="F554" s="48">
        <v>0</v>
      </c>
    </row>
    <row r="555" spans="1:6" ht="12.75" x14ac:dyDescent="0.2">
      <c r="A555" s="38" t="s">
        <v>40</v>
      </c>
      <c r="B555" s="49"/>
      <c r="C555" s="48">
        <v>220</v>
      </c>
      <c r="D555" s="48">
        <v>0</v>
      </c>
      <c r="E555" s="48">
        <v>0</v>
      </c>
      <c r="F555" s="48">
        <v>0</v>
      </c>
    </row>
    <row r="556" spans="1:6" ht="25.5" x14ac:dyDescent="0.2">
      <c r="A556" s="38" t="s">
        <v>100</v>
      </c>
      <c r="B556" s="49"/>
      <c r="C556" s="48">
        <v>220</v>
      </c>
      <c r="D556" s="48">
        <v>0</v>
      </c>
      <c r="E556" s="48">
        <v>0</v>
      </c>
      <c r="F556" s="48">
        <v>0</v>
      </c>
    </row>
    <row r="557" spans="1:6" ht="12.75" x14ac:dyDescent="0.2">
      <c r="A557" s="55" t="s">
        <v>168</v>
      </c>
      <c r="B557" s="56">
        <v>229703.94</v>
      </c>
      <c r="C557" s="56">
        <v>280180</v>
      </c>
      <c r="D557" s="56">
        <f>SUM(D558+D583+D599)</f>
        <v>336616</v>
      </c>
      <c r="E557" s="56">
        <f t="shared" ref="E557:F557" si="82">SUM(E558+E583+E599)</f>
        <v>336616</v>
      </c>
      <c r="F557" s="56">
        <f t="shared" si="82"/>
        <v>336616</v>
      </c>
    </row>
    <row r="558" spans="1:6" ht="12.75" x14ac:dyDescent="0.2">
      <c r="A558" s="39" t="s">
        <v>56</v>
      </c>
      <c r="B558" s="58">
        <v>197203.94</v>
      </c>
      <c r="C558" s="58">
        <v>211244</v>
      </c>
      <c r="D558" s="58">
        <f>SUM(D559)</f>
        <v>267680</v>
      </c>
      <c r="E558" s="58">
        <f t="shared" ref="E558:F558" si="83">SUM(E559)</f>
        <v>267680</v>
      </c>
      <c r="F558" s="58">
        <f t="shared" si="83"/>
        <v>267680</v>
      </c>
    </row>
    <row r="559" spans="1:6" ht="12.75" x14ac:dyDescent="0.2">
      <c r="A559" s="38" t="s">
        <v>181</v>
      </c>
      <c r="B559" s="48">
        <v>197203.94</v>
      </c>
      <c r="C559" s="48">
        <v>211244</v>
      </c>
      <c r="D559" s="48">
        <f>SUM(D560+D573)</f>
        <v>267680</v>
      </c>
      <c r="E559" s="48">
        <f t="shared" ref="E559:F559" si="84">SUM(E560+E573)</f>
        <v>267680</v>
      </c>
      <c r="F559" s="48">
        <f t="shared" si="84"/>
        <v>267680</v>
      </c>
    </row>
    <row r="560" spans="1:6" ht="12.75" x14ac:dyDescent="0.2">
      <c r="A560" s="38" t="s">
        <v>51</v>
      </c>
      <c r="B560" s="48">
        <v>193162.22</v>
      </c>
      <c r="C560" s="48">
        <v>202064</v>
      </c>
      <c r="D560" s="48">
        <f>SUM(D561+D564+D570)</f>
        <v>253500</v>
      </c>
      <c r="E560" s="48">
        <f t="shared" ref="E560:F560" si="85">SUM(E561+E564+E570)</f>
        <v>253500</v>
      </c>
      <c r="F560" s="48">
        <f t="shared" si="85"/>
        <v>253500</v>
      </c>
    </row>
    <row r="561" spans="1:6" ht="12.75" x14ac:dyDescent="0.2">
      <c r="A561" s="38" t="s">
        <v>117</v>
      </c>
      <c r="B561" s="48">
        <v>153600.81</v>
      </c>
      <c r="C561" s="48">
        <v>153564</v>
      </c>
      <c r="D561" s="48">
        <v>205000</v>
      </c>
      <c r="E561" s="48">
        <v>205000</v>
      </c>
      <c r="F561" s="48">
        <v>205000</v>
      </c>
    </row>
    <row r="562" spans="1:6" ht="12.75" x14ac:dyDescent="0.2">
      <c r="A562" s="38" t="s">
        <v>52</v>
      </c>
      <c r="B562" s="48">
        <v>153600.81</v>
      </c>
      <c r="C562" s="48">
        <v>153564</v>
      </c>
      <c r="D562" s="48">
        <v>205000</v>
      </c>
      <c r="E562" s="48">
        <v>205000</v>
      </c>
      <c r="F562" s="48">
        <v>205000</v>
      </c>
    </row>
    <row r="563" spans="1:6" ht="12.75" x14ac:dyDescent="0.2">
      <c r="A563" s="38" t="s">
        <v>118</v>
      </c>
      <c r="B563" s="48">
        <v>153600.81</v>
      </c>
      <c r="C563" s="48">
        <v>153564</v>
      </c>
      <c r="D563" s="48">
        <v>205000</v>
      </c>
      <c r="E563" s="48">
        <v>205000</v>
      </c>
      <c r="F563" s="48">
        <v>205000</v>
      </c>
    </row>
    <row r="564" spans="1:6" ht="12.75" x14ac:dyDescent="0.2">
      <c r="A564" s="38" t="s">
        <v>119</v>
      </c>
      <c r="B564" s="48">
        <v>14341.44</v>
      </c>
      <c r="C564" s="48">
        <v>16500</v>
      </c>
      <c r="D564" s="48">
        <v>16500</v>
      </c>
      <c r="E564" s="48">
        <v>16500</v>
      </c>
      <c r="F564" s="48">
        <v>16500</v>
      </c>
    </row>
    <row r="565" spans="1:6" ht="12.75" x14ac:dyDescent="0.2">
      <c r="A565" s="38" t="s">
        <v>53</v>
      </c>
      <c r="B565" s="48">
        <v>14341.44</v>
      </c>
      <c r="C565" s="48">
        <v>16500</v>
      </c>
      <c r="D565" s="48">
        <v>16500</v>
      </c>
      <c r="E565" s="48">
        <v>16500</v>
      </c>
      <c r="F565" s="48">
        <v>16500</v>
      </c>
    </row>
    <row r="566" spans="1:6" ht="12.75" x14ac:dyDescent="0.2">
      <c r="A566" s="38" t="s">
        <v>120</v>
      </c>
      <c r="B566" s="48">
        <v>6700</v>
      </c>
      <c r="C566" s="48">
        <v>8000</v>
      </c>
      <c r="D566" s="48">
        <v>8000</v>
      </c>
      <c r="E566" s="48">
        <v>8000</v>
      </c>
      <c r="F566" s="48">
        <v>8000</v>
      </c>
    </row>
    <row r="567" spans="1:6" ht="12.75" x14ac:dyDescent="0.2">
      <c r="A567" s="38" t="s">
        <v>121</v>
      </c>
      <c r="B567" s="48">
        <v>1200</v>
      </c>
      <c r="C567" s="48">
        <v>2000</v>
      </c>
      <c r="D567" s="48">
        <v>2000</v>
      </c>
      <c r="E567" s="48">
        <v>2000</v>
      </c>
      <c r="F567" s="48">
        <v>2000</v>
      </c>
    </row>
    <row r="568" spans="1:6" ht="12.75" x14ac:dyDescent="0.2">
      <c r="A568" s="38" t="s">
        <v>123</v>
      </c>
      <c r="B568" s="48">
        <v>441.44</v>
      </c>
      <c r="C568" s="49"/>
      <c r="D568" s="49"/>
      <c r="E568" s="49"/>
      <c r="F568" s="49"/>
    </row>
    <row r="569" spans="1:6" ht="12.75" x14ac:dyDescent="0.2">
      <c r="A569" s="38" t="s">
        <v>124</v>
      </c>
      <c r="B569" s="48">
        <v>6000</v>
      </c>
      <c r="C569" s="48">
        <v>6500</v>
      </c>
      <c r="D569" s="48">
        <v>6500</v>
      </c>
      <c r="E569" s="48">
        <v>6500</v>
      </c>
      <c r="F569" s="48">
        <v>6500</v>
      </c>
    </row>
    <row r="570" spans="1:6" ht="12.75" x14ac:dyDescent="0.2">
      <c r="A570" s="38" t="s">
        <v>125</v>
      </c>
      <c r="B570" s="48">
        <v>25219.97</v>
      </c>
      <c r="C570" s="48">
        <v>32000</v>
      </c>
      <c r="D570" s="48">
        <v>32000</v>
      </c>
      <c r="E570" s="48">
        <v>32000</v>
      </c>
      <c r="F570" s="48">
        <v>32000</v>
      </c>
    </row>
    <row r="571" spans="1:6" ht="12.75" x14ac:dyDescent="0.2">
      <c r="A571" s="38" t="s">
        <v>54</v>
      </c>
      <c r="B571" s="48">
        <v>25219.97</v>
      </c>
      <c r="C571" s="48">
        <v>32000</v>
      </c>
      <c r="D571" s="48">
        <v>32000</v>
      </c>
      <c r="E571" s="48">
        <v>32000</v>
      </c>
      <c r="F571" s="48">
        <v>32000</v>
      </c>
    </row>
    <row r="572" spans="1:6" ht="12.75" x14ac:dyDescent="0.2">
      <c r="A572" s="38" t="s">
        <v>126</v>
      </c>
      <c r="B572" s="48">
        <v>25219.97</v>
      </c>
      <c r="C572" s="48">
        <v>32000</v>
      </c>
      <c r="D572" s="48">
        <v>32000</v>
      </c>
      <c r="E572" s="48">
        <v>32000</v>
      </c>
      <c r="F572" s="48">
        <v>32000</v>
      </c>
    </row>
    <row r="573" spans="1:6" ht="12.75" x14ac:dyDescent="0.2">
      <c r="A573" s="38" t="s">
        <v>27</v>
      </c>
      <c r="B573" s="48">
        <v>4041.72</v>
      </c>
      <c r="C573" s="48">
        <v>9180</v>
      </c>
      <c r="D573" s="48">
        <f>SUM(D574+D580)</f>
        <v>14180</v>
      </c>
      <c r="E573" s="48">
        <f t="shared" ref="E573:F573" si="86">SUM(E574+E580)</f>
        <v>14180</v>
      </c>
      <c r="F573" s="48">
        <f t="shared" si="86"/>
        <v>14180</v>
      </c>
    </row>
    <row r="574" spans="1:6" ht="12.75" x14ac:dyDescent="0.2">
      <c r="A574" s="38" t="s">
        <v>69</v>
      </c>
      <c r="B574" s="48">
        <v>4041.72</v>
      </c>
      <c r="C574" s="48">
        <v>5000</v>
      </c>
      <c r="D574" s="48">
        <f>SUM(D575+D578)</f>
        <v>10000</v>
      </c>
      <c r="E574" s="48">
        <f t="shared" ref="E574:F574" si="87">SUM(E575+E578)</f>
        <v>10000</v>
      </c>
      <c r="F574" s="48">
        <f t="shared" si="87"/>
        <v>10000</v>
      </c>
    </row>
    <row r="575" spans="1:6" ht="12.75" x14ac:dyDescent="0.2">
      <c r="A575" s="38" t="s">
        <v>28</v>
      </c>
      <c r="B575" s="48">
        <v>783.49</v>
      </c>
      <c r="C575" s="48">
        <v>3500</v>
      </c>
      <c r="D575" s="48">
        <f>SUM(D576:D577)</f>
        <v>3500</v>
      </c>
      <c r="E575" s="48">
        <f t="shared" ref="E575:F575" si="88">SUM(E576:E577)</f>
        <v>3500</v>
      </c>
      <c r="F575" s="48">
        <f t="shared" si="88"/>
        <v>3500</v>
      </c>
    </row>
    <row r="576" spans="1:6" ht="12.75" x14ac:dyDescent="0.2">
      <c r="A576" s="38" t="s">
        <v>70</v>
      </c>
      <c r="B576" s="48">
        <v>783.49</v>
      </c>
      <c r="C576" s="48">
        <v>2500</v>
      </c>
      <c r="D576" s="48">
        <v>2500</v>
      </c>
      <c r="E576" s="48">
        <v>2500</v>
      </c>
      <c r="F576" s="48">
        <v>2500</v>
      </c>
    </row>
    <row r="577" spans="1:6" ht="12.75" x14ac:dyDescent="0.2">
      <c r="A577" s="38" t="s">
        <v>72</v>
      </c>
      <c r="B577" s="49"/>
      <c r="C577" s="48">
        <v>1000</v>
      </c>
      <c r="D577" s="48">
        <v>1000</v>
      </c>
      <c r="E577" s="48">
        <v>1000</v>
      </c>
      <c r="F577" s="48">
        <v>1000</v>
      </c>
    </row>
    <row r="578" spans="1:6" ht="12.75" x14ac:dyDescent="0.2">
      <c r="A578" s="38" t="s">
        <v>55</v>
      </c>
      <c r="B578" s="48">
        <v>3258.23</v>
      </c>
      <c r="C578" s="48">
        <v>1500</v>
      </c>
      <c r="D578" s="48">
        <v>6500</v>
      </c>
      <c r="E578" s="48">
        <v>6500</v>
      </c>
      <c r="F578" s="48">
        <v>6500</v>
      </c>
    </row>
    <row r="579" spans="1:6" ht="12.75" x14ac:dyDescent="0.2">
      <c r="A579" s="38" t="s">
        <v>127</v>
      </c>
      <c r="B579" s="48">
        <v>3258.23</v>
      </c>
      <c r="C579" s="48">
        <v>1500</v>
      </c>
      <c r="D579" s="48">
        <v>6500</v>
      </c>
      <c r="E579" s="48">
        <v>6500</v>
      </c>
      <c r="F579" s="48">
        <v>6500</v>
      </c>
    </row>
    <row r="580" spans="1:6" ht="12.75" x14ac:dyDescent="0.2">
      <c r="A580" s="38" t="s">
        <v>87</v>
      </c>
      <c r="B580" s="48">
        <v>0</v>
      </c>
      <c r="C580" s="48">
        <v>4180</v>
      </c>
      <c r="D580" s="48">
        <v>4180</v>
      </c>
      <c r="E580" s="48">
        <v>4180</v>
      </c>
      <c r="F580" s="48">
        <v>4180</v>
      </c>
    </row>
    <row r="581" spans="1:6" ht="12.75" x14ac:dyDescent="0.2">
      <c r="A581" s="38" t="s">
        <v>40</v>
      </c>
      <c r="B581" s="49"/>
      <c r="C581" s="48">
        <v>4180</v>
      </c>
      <c r="D581" s="48">
        <v>4180</v>
      </c>
      <c r="E581" s="48">
        <v>4180</v>
      </c>
      <c r="F581" s="48">
        <v>4180</v>
      </c>
    </row>
    <row r="582" spans="1:6" ht="25.5" x14ac:dyDescent="0.2">
      <c r="A582" s="38" t="s">
        <v>100</v>
      </c>
      <c r="B582" s="49"/>
      <c r="C582" s="48">
        <v>4180</v>
      </c>
      <c r="D582" s="48">
        <v>4180</v>
      </c>
      <c r="E582" s="48">
        <v>4180</v>
      </c>
      <c r="F582" s="48">
        <v>4180</v>
      </c>
    </row>
    <row r="583" spans="1:6" ht="12.75" x14ac:dyDescent="0.2">
      <c r="A583" s="39" t="s">
        <v>169</v>
      </c>
      <c r="B583" s="58">
        <v>32500</v>
      </c>
      <c r="C583" s="59"/>
      <c r="D583" s="59"/>
      <c r="E583" s="59"/>
      <c r="F583" s="59"/>
    </row>
    <row r="584" spans="1:6" ht="12.75" x14ac:dyDescent="0.2">
      <c r="A584" s="38" t="s">
        <v>181</v>
      </c>
      <c r="B584" s="48">
        <v>32500</v>
      </c>
      <c r="C584" s="48">
        <v>0</v>
      </c>
      <c r="D584" s="48">
        <v>0</v>
      </c>
      <c r="E584" s="48">
        <v>0</v>
      </c>
      <c r="F584" s="48">
        <v>0</v>
      </c>
    </row>
    <row r="585" spans="1:6" ht="12.75" x14ac:dyDescent="0.2">
      <c r="A585" s="38" t="s">
        <v>51</v>
      </c>
      <c r="B585" s="48">
        <v>31730.240000000002</v>
      </c>
      <c r="C585" s="48">
        <v>0</v>
      </c>
      <c r="D585" s="48">
        <v>0</v>
      </c>
      <c r="E585" s="48">
        <v>0</v>
      </c>
      <c r="F585" s="48">
        <v>0</v>
      </c>
    </row>
    <row r="586" spans="1:6" ht="12.75" x14ac:dyDescent="0.2">
      <c r="A586" s="38" t="s">
        <v>117</v>
      </c>
      <c r="B586" s="48">
        <v>26664.95</v>
      </c>
      <c r="C586" s="48">
        <v>0</v>
      </c>
      <c r="D586" s="48">
        <v>0</v>
      </c>
      <c r="E586" s="48">
        <v>0</v>
      </c>
      <c r="F586" s="48">
        <v>0</v>
      </c>
    </row>
    <row r="587" spans="1:6" ht="12.75" x14ac:dyDescent="0.2">
      <c r="A587" s="38" t="s">
        <v>52</v>
      </c>
      <c r="B587" s="48">
        <v>26664.95</v>
      </c>
      <c r="C587" s="49"/>
      <c r="D587" s="49"/>
      <c r="E587" s="49"/>
      <c r="F587" s="49"/>
    </row>
    <row r="588" spans="1:6" ht="12.75" x14ac:dyDescent="0.2">
      <c r="A588" s="38" t="s">
        <v>118</v>
      </c>
      <c r="B588" s="48">
        <v>26664.95</v>
      </c>
      <c r="C588" s="49"/>
      <c r="D588" s="49"/>
      <c r="E588" s="49"/>
      <c r="F588" s="49"/>
    </row>
    <row r="589" spans="1:6" ht="12.75" x14ac:dyDescent="0.2">
      <c r="A589" s="38" t="s">
        <v>119</v>
      </c>
      <c r="B589" s="48">
        <v>700</v>
      </c>
      <c r="C589" s="48">
        <v>0</v>
      </c>
      <c r="D589" s="48">
        <v>0</v>
      </c>
      <c r="E589" s="48">
        <v>0</v>
      </c>
      <c r="F589" s="48">
        <v>0</v>
      </c>
    </row>
    <row r="590" spans="1:6" ht="12.75" x14ac:dyDescent="0.2">
      <c r="A590" s="38" t="s">
        <v>53</v>
      </c>
      <c r="B590" s="48">
        <v>700</v>
      </c>
      <c r="C590" s="49"/>
      <c r="D590" s="49"/>
      <c r="E590" s="49"/>
      <c r="F590" s="49"/>
    </row>
    <row r="591" spans="1:6" ht="12.75" x14ac:dyDescent="0.2">
      <c r="A591" s="38" t="s">
        <v>120</v>
      </c>
      <c r="B591" s="48">
        <v>700</v>
      </c>
      <c r="C591" s="49"/>
      <c r="D591" s="49"/>
      <c r="E591" s="49"/>
      <c r="F591" s="49"/>
    </row>
    <row r="592" spans="1:6" ht="12.75" x14ac:dyDescent="0.2">
      <c r="A592" s="38" t="s">
        <v>125</v>
      </c>
      <c r="B592" s="48">
        <v>4365.29</v>
      </c>
      <c r="C592" s="48">
        <v>0</v>
      </c>
      <c r="D592" s="48">
        <v>0</v>
      </c>
      <c r="E592" s="48">
        <v>0</v>
      </c>
      <c r="F592" s="48">
        <v>0</v>
      </c>
    </row>
    <row r="593" spans="1:6" ht="12.75" x14ac:dyDescent="0.2">
      <c r="A593" s="38" t="s">
        <v>54</v>
      </c>
      <c r="B593" s="48">
        <v>4365.29</v>
      </c>
      <c r="C593" s="49"/>
      <c r="D593" s="49"/>
      <c r="E593" s="49"/>
      <c r="F593" s="49"/>
    </row>
    <row r="594" spans="1:6" ht="12.75" x14ac:dyDescent="0.2">
      <c r="A594" s="38" t="s">
        <v>126</v>
      </c>
      <c r="B594" s="48">
        <v>4365.29</v>
      </c>
      <c r="C594" s="49"/>
      <c r="D594" s="49"/>
      <c r="E594" s="49"/>
      <c r="F594" s="49"/>
    </row>
    <row r="595" spans="1:6" ht="12.75" x14ac:dyDescent="0.2">
      <c r="A595" s="38" t="s">
        <v>27</v>
      </c>
      <c r="B595" s="48">
        <v>769.76</v>
      </c>
      <c r="C595" s="48">
        <v>0</v>
      </c>
      <c r="D595" s="48">
        <v>0</v>
      </c>
      <c r="E595" s="48">
        <v>0</v>
      </c>
      <c r="F595" s="48">
        <v>0</v>
      </c>
    </row>
    <row r="596" spans="1:6" ht="12.75" x14ac:dyDescent="0.2">
      <c r="A596" s="38" t="s">
        <v>69</v>
      </c>
      <c r="B596" s="48">
        <v>769.76</v>
      </c>
      <c r="C596" s="48">
        <v>0</v>
      </c>
      <c r="D596" s="48">
        <v>0</v>
      </c>
      <c r="E596" s="48">
        <v>0</v>
      </c>
      <c r="F596" s="48">
        <v>0</v>
      </c>
    </row>
    <row r="597" spans="1:6" ht="12.75" x14ac:dyDescent="0.2">
      <c r="A597" s="38" t="s">
        <v>55</v>
      </c>
      <c r="B597" s="48">
        <v>769.76</v>
      </c>
      <c r="C597" s="49"/>
      <c r="D597" s="49"/>
      <c r="E597" s="49"/>
      <c r="F597" s="49"/>
    </row>
    <row r="598" spans="1:6" ht="12.75" x14ac:dyDescent="0.2">
      <c r="A598" s="38" t="s">
        <v>127</v>
      </c>
      <c r="B598" s="48">
        <v>769.76</v>
      </c>
      <c r="C598" s="49"/>
      <c r="D598" s="49"/>
      <c r="E598" s="49"/>
      <c r="F598" s="49"/>
    </row>
    <row r="599" spans="1:6" ht="12.75" x14ac:dyDescent="0.2">
      <c r="A599" s="39" t="s">
        <v>170</v>
      </c>
      <c r="B599" s="59"/>
      <c r="C599" s="58">
        <v>68936</v>
      </c>
      <c r="D599" s="58">
        <v>68936</v>
      </c>
      <c r="E599" s="58">
        <v>68936</v>
      </c>
      <c r="F599" s="58">
        <v>68936</v>
      </c>
    </row>
    <row r="600" spans="1:6" ht="12.75" x14ac:dyDescent="0.2">
      <c r="A600" s="38" t="s">
        <v>181</v>
      </c>
      <c r="B600" s="48">
        <v>0</v>
      </c>
      <c r="C600" s="48">
        <v>68936</v>
      </c>
      <c r="D600" s="48">
        <v>68936</v>
      </c>
      <c r="E600" s="48">
        <v>68936</v>
      </c>
      <c r="F600" s="48">
        <v>68936</v>
      </c>
    </row>
    <row r="601" spans="1:6" ht="12.75" x14ac:dyDescent="0.2">
      <c r="A601" s="38" t="s">
        <v>51</v>
      </c>
      <c r="B601" s="48">
        <v>0</v>
      </c>
      <c r="C601" s="48">
        <v>67636</v>
      </c>
      <c r="D601" s="48">
        <v>67636</v>
      </c>
      <c r="E601" s="48">
        <v>67636</v>
      </c>
      <c r="F601" s="48">
        <v>67636</v>
      </c>
    </row>
    <row r="602" spans="1:6" ht="12.75" x14ac:dyDescent="0.2">
      <c r="A602" s="38" t="s">
        <v>117</v>
      </c>
      <c r="B602" s="48">
        <v>0</v>
      </c>
      <c r="C602" s="48">
        <v>57000</v>
      </c>
      <c r="D602" s="48">
        <v>57000</v>
      </c>
      <c r="E602" s="48">
        <v>57000</v>
      </c>
      <c r="F602" s="48">
        <v>57000</v>
      </c>
    </row>
    <row r="603" spans="1:6" ht="12.75" x14ac:dyDescent="0.2">
      <c r="A603" s="38" t="s">
        <v>52</v>
      </c>
      <c r="B603" s="49"/>
      <c r="C603" s="48">
        <v>57000</v>
      </c>
      <c r="D603" s="48">
        <v>57000</v>
      </c>
      <c r="E603" s="48">
        <v>57000</v>
      </c>
      <c r="F603" s="48">
        <v>57000</v>
      </c>
    </row>
    <row r="604" spans="1:6" ht="12.75" x14ac:dyDescent="0.2">
      <c r="A604" s="38" t="s">
        <v>118</v>
      </c>
      <c r="B604" s="49"/>
      <c r="C604" s="48">
        <v>57000</v>
      </c>
      <c r="D604" s="48">
        <v>57000</v>
      </c>
      <c r="E604" s="48">
        <v>57000</v>
      </c>
      <c r="F604" s="48">
        <v>57000</v>
      </c>
    </row>
    <row r="605" spans="1:6" ht="12.75" x14ac:dyDescent="0.2">
      <c r="A605" s="38" t="s">
        <v>119</v>
      </c>
      <c r="B605" s="48">
        <v>0</v>
      </c>
      <c r="C605" s="48">
        <v>600</v>
      </c>
      <c r="D605" s="48">
        <v>600</v>
      </c>
      <c r="E605" s="48">
        <v>600</v>
      </c>
      <c r="F605" s="48">
        <v>600</v>
      </c>
    </row>
    <row r="606" spans="1:6" ht="12.75" x14ac:dyDescent="0.2">
      <c r="A606" s="38" t="s">
        <v>53</v>
      </c>
      <c r="B606" s="49"/>
      <c r="C606" s="48">
        <v>600</v>
      </c>
      <c r="D606" s="48">
        <v>600</v>
      </c>
      <c r="E606" s="48">
        <v>600</v>
      </c>
      <c r="F606" s="48">
        <v>600</v>
      </c>
    </row>
    <row r="607" spans="1:6" ht="12.75" x14ac:dyDescent="0.2">
      <c r="A607" s="38" t="s">
        <v>120</v>
      </c>
      <c r="B607" s="49"/>
      <c r="C607" s="48">
        <v>600</v>
      </c>
      <c r="D607" s="48">
        <v>600</v>
      </c>
      <c r="E607" s="48">
        <v>600</v>
      </c>
      <c r="F607" s="48">
        <v>600</v>
      </c>
    </row>
    <row r="608" spans="1:6" ht="12.75" x14ac:dyDescent="0.2">
      <c r="A608" s="38" t="s">
        <v>125</v>
      </c>
      <c r="B608" s="48">
        <v>0</v>
      </c>
      <c r="C608" s="48">
        <v>10036</v>
      </c>
      <c r="D608" s="48">
        <v>10036</v>
      </c>
      <c r="E608" s="48">
        <v>10036</v>
      </c>
      <c r="F608" s="48">
        <v>10036</v>
      </c>
    </row>
    <row r="609" spans="1:6" ht="12.75" x14ac:dyDescent="0.2">
      <c r="A609" s="38" t="s">
        <v>54</v>
      </c>
      <c r="B609" s="49"/>
      <c r="C609" s="48">
        <v>10036</v>
      </c>
      <c r="D609" s="48">
        <v>10036</v>
      </c>
      <c r="E609" s="48">
        <v>10036</v>
      </c>
      <c r="F609" s="48">
        <v>10036</v>
      </c>
    </row>
    <row r="610" spans="1:6" ht="12.75" x14ac:dyDescent="0.2">
      <c r="A610" s="38" t="s">
        <v>126</v>
      </c>
      <c r="B610" s="49"/>
      <c r="C610" s="48">
        <v>10036</v>
      </c>
      <c r="D610" s="48">
        <v>10036</v>
      </c>
      <c r="E610" s="48">
        <v>10036</v>
      </c>
      <c r="F610" s="48">
        <v>10036</v>
      </c>
    </row>
    <row r="611" spans="1:6" ht="12.75" x14ac:dyDescent="0.2">
      <c r="A611" s="38" t="s">
        <v>27</v>
      </c>
      <c r="B611" s="48">
        <v>0</v>
      </c>
      <c r="C611" s="48">
        <v>1300</v>
      </c>
      <c r="D611" s="48">
        <v>1300</v>
      </c>
      <c r="E611" s="48">
        <v>1300</v>
      </c>
      <c r="F611" s="48">
        <v>1300</v>
      </c>
    </row>
    <row r="612" spans="1:6" ht="12.75" x14ac:dyDescent="0.2">
      <c r="A612" s="38" t="s">
        <v>69</v>
      </c>
      <c r="B612" s="48">
        <v>0</v>
      </c>
      <c r="C612" s="48">
        <v>1300</v>
      </c>
      <c r="D612" s="48">
        <v>1300</v>
      </c>
      <c r="E612" s="48">
        <v>1300</v>
      </c>
      <c r="F612" s="48">
        <v>1300</v>
      </c>
    </row>
    <row r="613" spans="1:6" ht="12.75" x14ac:dyDescent="0.2">
      <c r="A613" s="38" t="s">
        <v>28</v>
      </c>
      <c r="B613" s="49"/>
      <c r="C613" s="48">
        <v>500</v>
      </c>
      <c r="D613" s="48">
        <v>500</v>
      </c>
      <c r="E613" s="48">
        <v>500</v>
      </c>
      <c r="F613" s="48">
        <v>500</v>
      </c>
    </row>
    <row r="614" spans="1:6" ht="12.75" x14ac:dyDescent="0.2">
      <c r="A614" s="38" t="s">
        <v>70</v>
      </c>
      <c r="B614" s="49"/>
      <c r="C614" s="48">
        <v>500</v>
      </c>
      <c r="D614" s="48">
        <v>500</v>
      </c>
      <c r="E614" s="48">
        <v>500</v>
      </c>
      <c r="F614" s="48">
        <v>500</v>
      </c>
    </row>
    <row r="615" spans="1:6" ht="12.75" x14ac:dyDescent="0.2">
      <c r="A615" s="38" t="s">
        <v>55</v>
      </c>
      <c r="B615" s="49"/>
      <c r="C615" s="48">
        <v>800</v>
      </c>
      <c r="D615" s="48">
        <v>800</v>
      </c>
      <c r="E615" s="48">
        <v>800</v>
      </c>
      <c r="F615" s="48">
        <v>800</v>
      </c>
    </row>
    <row r="616" spans="1:6" ht="12.75" x14ac:dyDescent="0.2">
      <c r="A616" s="38" t="s">
        <v>127</v>
      </c>
      <c r="B616" s="49"/>
      <c r="C616" s="48">
        <v>800</v>
      </c>
      <c r="D616" s="48">
        <v>800</v>
      </c>
      <c r="E616" s="48">
        <v>800</v>
      </c>
      <c r="F616" s="48">
        <v>800</v>
      </c>
    </row>
    <row r="617" spans="1:6" ht="12.75" x14ac:dyDescent="0.2">
      <c r="A617" s="55" t="s">
        <v>171</v>
      </c>
      <c r="B617" s="56">
        <v>7829.13</v>
      </c>
      <c r="C617" s="56">
        <v>11800</v>
      </c>
      <c r="D617" s="56">
        <f>SUM(D618+D624+D645)</f>
        <v>8800</v>
      </c>
      <c r="E617" s="56">
        <f t="shared" ref="E617:F617" si="89">SUM(E618+E624+E645)</f>
        <v>8800</v>
      </c>
      <c r="F617" s="56">
        <f t="shared" si="89"/>
        <v>8800</v>
      </c>
    </row>
    <row r="618" spans="1:6" ht="12.75" x14ac:dyDescent="0.2">
      <c r="A618" s="39" t="s">
        <v>56</v>
      </c>
      <c r="B618" s="58">
        <v>4458.03</v>
      </c>
      <c r="C618" s="58">
        <v>8800</v>
      </c>
      <c r="D618" s="58">
        <v>8800</v>
      </c>
      <c r="E618" s="58">
        <v>8800</v>
      </c>
      <c r="F618" s="58">
        <v>8800</v>
      </c>
    </row>
    <row r="619" spans="1:6" ht="12.75" x14ac:dyDescent="0.2">
      <c r="A619" s="38" t="s">
        <v>181</v>
      </c>
      <c r="B619" s="48">
        <v>4458.03</v>
      </c>
      <c r="C619" s="48">
        <v>8800</v>
      </c>
      <c r="D619" s="48">
        <v>8800</v>
      </c>
      <c r="E619" s="48">
        <v>8800</v>
      </c>
      <c r="F619" s="48">
        <v>8800</v>
      </c>
    </row>
    <row r="620" spans="1:6" ht="12.75" x14ac:dyDescent="0.2">
      <c r="A620" s="38" t="s">
        <v>27</v>
      </c>
      <c r="B620" s="48">
        <v>4458.03</v>
      </c>
      <c r="C620" s="48">
        <v>8800</v>
      </c>
      <c r="D620" s="48">
        <v>8800</v>
      </c>
      <c r="E620" s="48">
        <v>8800</v>
      </c>
      <c r="F620" s="48">
        <v>8800</v>
      </c>
    </row>
    <row r="621" spans="1:6" ht="12.75" x14ac:dyDescent="0.2">
      <c r="A621" s="38" t="s">
        <v>87</v>
      </c>
      <c r="B621" s="48">
        <v>4458.03</v>
      </c>
      <c r="C621" s="48">
        <v>8800</v>
      </c>
      <c r="D621" s="48">
        <v>8800</v>
      </c>
      <c r="E621" s="48">
        <v>8800</v>
      </c>
      <c r="F621" s="48">
        <v>8800</v>
      </c>
    </row>
    <row r="622" spans="1:6" ht="12.75" x14ac:dyDescent="0.2">
      <c r="A622" s="38" t="s">
        <v>41</v>
      </c>
      <c r="B622" s="48">
        <v>4458.03</v>
      </c>
      <c r="C622" s="48">
        <v>8800</v>
      </c>
      <c r="D622" s="48">
        <v>8800</v>
      </c>
      <c r="E622" s="48">
        <v>8800</v>
      </c>
      <c r="F622" s="48">
        <v>8800</v>
      </c>
    </row>
    <row r="623" spans="1:6" ht="12.75" x14ac:dyDescent="0.2">
      <c r="A623" s="38" t="s">
        <v>102</v>
      </c>
      <c r="B623" s="48">
        <v>4458.03</v>
      </c>
      <c r="C623" s="48">
        <v>8800</v>
      </c>
      <c r="D623" s="48">
        <v>8800</v>
      </c>
      <c r="E623" s="48">
        <v>8800</v>
      </c>
      <c r="F623" s="48">
        <v>8800</v>
      </c>
    </row>
    <row r="624" spans="1:6" ht="25.5" x14ac:dyDescent="0.2">
      <c r="A624" s="39" t="s">
        <v>154</v>
      </c>
      <c r="B624" s="58">
        <v>3371.1</v>
      </c>
      <c r="C624" s="58">
        <v>3000</v>
      </c>
      <c r="D624" s="58"/>
      <c r="E624" s="58"/>
      <c r="F624" s="58"/>
    </row>
    <row r="625" spans="1:6" ht="12.75" x14ac:dyDescent="0.2">
      <c r="A625" s="38" t="s">
        <v>181</v>
      </c>
      <c r="B625" s="48">
        <v>3371.1</v>
      </c>
      <c r="C625" s="48">
        <v>3000</v>
      </c>
      <c r="D625" s="48"/>
      <c r="E625" s="48"/>
      <c r="F625" s="48"/>
    </row>
    <row r="626" spans="1:6" ht="12.75" x14ac:dyDescent="0.2">
      <c r="A626" s="38" t="s">
        <v>27</v>
      </c>
      <c r="B626" s="48">
        <v>3371.1</v>
      </c>
      <c r="C626" s="48">
        <v>3000</v>
      </c>
      <c r="D626" s="48"/>
      <c r="E626" s="48"/>
      <c r="F626" s="48"/>
    </row>
    <row r="627" spans="1:6" ht="12.75" x14ac:dyDescent="0.2">
      <c r="A627" s="38" t="s">
        <v>69</v>
      </c>
      <c r="B627" s="48">
        <v>314.8</v>
      </c>
      <c r="C627" s="48">
        <v>500</v>
      </c>
      <c r="D627" s="48"/>
      <c r="E627" s="48"/>
      <c r="F627" s="48"/>
    </row>
    <row r="628" spans="1:6" ht="12.75" x14ac:dyDescent="0.2">
      <c r="A628" s="38" t="s">
        <v>28</v>
      </c>
      <c r="B628" s="48">
        <v>314.8</v>
      </c>
      <c r="C628" s="48">
        <v>500</v>
      </c>
      <c r="D628" s="48"/>
      <c r="E628" s="48"/>
      <c r="F628" s="48"/>
    </row>
    <row r="629" spans="1:6" ht="12.75" x14ac:dyDescent="0.2">
      <c r="A629" s="38" t="s">
        <v>70</v>
      </c>
      <c r="B629" s="48">
        <v>314.8</v>
      </c>
      <c r="C629" s="48">
        <v>500</v>
      </c>
      <c r="D629" s="48"/>
      <c r="E629" s="48"/>
      <c r="F629" s="48"/>
    </row>
    <row r="630" spans="1:6" ht="12.75" x14ac:dyDescent="0.2">
      <c r="A630" s="38" t="s">
        <v>75</v>
      </c>
      <c r="B630" s="48">
        <v>1074.79</v>
      </c>
      <c r="C630" s="48">
        <v>1300</v>
      </c>
      <c r="D630" s="48"/>
      <c r="E630" s="48"/>
      <c r="F630" s="48"/>
    </row>
    <row r="631" spans="1:6" ht="12.75" x14ac:dyDescent="0.2">
      <c r="A631" s="38" t="s">
        <v>30</v>
      </c>
      <c r="B631" s="48">
        <v>1074.79</v>
      </c>
      <c r="C631" s="48">
        <v>1100</v>
      </c>
      <c r="D631" s="48"/>
      <c r="E631" s="48"/>
      <c r="F631" s="48"/>
    </row>
    <row r="632" spans="1:6" ht="12.75" x14ac:dyDescent="0.2">
      <c r="A632" s="38" t="s">
        <v>80</v>
      </c>
      <c r="B632" s="48">
        <v>1074.79</v>
      </c>
      <c r="C632" s="48">
        <v>1100</v>
      </c>
      <c r="D632" s="48"/>
      <c r="E632" s="48"/>
      <c r="F632" s="48"/>
    </row>
    <row r="633" spans="1:6" ht="12.75" x14ac:dyDescent="0.2">
      <c r="A633" s="38" t="s">
        <v>34</v>
      </c>
      <c r="B633" s="49"/>
      <c r="C633" s="48">
        <v>200</v>
      </c>
      <c r="D633" s="48"/>
      <c r="E633" s="48"/>
      <c r="F633" s="48"/>
    </row>
    <row r="634" spans="1:6" ht="12.75" x14ac:dyDescent="0.2">
      <c r="A634" s="38" t="s">
        <v>85</v>
      </c>
      <c r="B634" s="49"/>
      <c r="C634" s="48">
        <v>200</v>
      </c>
      <c r="D634" s="48"/>
      <c r="E634" s="48"/>
      <c r="F634" s="48"/>
    </row>
    <row r="635" spans="1:6" ht="12.75" x14ac:dyDescent="0.2">
      <c r="A635" s="38" t="s">
        <v>87</v>
      </c>
      <c r="B635" s="48">
        <v>1981.51</v>
      </c>
      <c r="C635" s="48">
        <v>1000</v>
      </c>
      <c r="D635" s="48"/>
      <c r="E635" s="48"/>
      <c r="F635" s="48"/>
    </row>
    <row r="636" spans="1:6" ht="12.75" x14ac:dyDescent="0.2">
      <c r="A636" s="38" t="s">
        <v>36</v>
      </c>
      <c r="B636" s="49"/>
      <c r="C636" s="48">
        <v>500</v>
      </c>
      <c r="D636" s="48"/>
      <c r="E636" s="48"/>
      <c r="F636" s="48"/>
    </row>
    <row r="637" spans="1:6" ht="12.75" x14ac:dyDescent="0.2">
      <c r="A637" s="38" t="s">
        <v>148</v>
      </c>
      <c r="B637" s="49"/>
      <c r="C637" s="48">
        <v>500</v>
      </c>
      <c r="D637" s="48"/>
      <c r="E637" s="48"/>
      <c r="F637" s="48"/>
    </row>
    <row r="638" spans="1:6" ht="12.75" x14ac:dyDescent="0.2">
      <c r="A638" s="38" t="s">
        <v>41</v>
      </c>
      <c r="B638" s="48">
        <v>1981.51</v>
      </c>
      <c r="C638" s="49"/>
      <c r="D638" s="49"/>
      <c r="E638" s="49"/>
      <c r="F638" s="49"/>
    </row>
    <row r="639" spans="1:6" ht="12.75" x14ac:dyDescent="0.2">
      <c r="A639" s="38" t="s">
        <v>102</v>
      </c>
      <c r="B639" s="48">
        <v>1981.51</v>
      </c>
      <c r="C639" s="49"/>
      <c r="D639" s="49"/>
      <c r="E639" s="49"/>
      <c r="F639" s="49"/>
    </row>
    <row r="640" spans="1:6" ht="12.75" x14ac:dyDescent="0.2">
      <c r="A640" s="38" t="s">
        <v>43</v>
      </c>
      <c r="B640" s="49"/>
      <c r="C640" s="48">
        <v>500</v>
      </c>
      <c r="D640" s="48"/>
      <c r="E640" s="48"/>
      <c r="F640" s="48"/>
    </row>
    <row r="641" spans="1:6" ht="12.75" x14ac:dyDescent="0.2">
      <c r="A641" s="38" t="s">
        <v>108</v>
      </c>
      <c r="B641" s="49"/>
      <c r="C641" s="48">
        <v>500</v>
      </c>
      <c r="D641" s="48"/>
      <c r="E641" s="48"/>
      <c r="F641" s="48"/>
    </row>
    <row r="642" spans="1:6" ht="12.75" x14ac:dyDescent="0.2">
      <c r="A642" s="38" t="s">
        <v>109</v>
      </c>
      <c r="B642" s="48">
        <v>0</v>
      </c>
      <c r="C642" s="48">
        <v>200</v>
      </c>
      <c r="D642" s="48"/>
      <c r="E642" s="48"/>
      <c r="F642" s="48"/>
    </row>
    <row r="643" spans="1:6" ht="12.75" x14ac:dyDescent="0.2">
      <c r="A643" s="38" t="s">
        <v>45</v>
      </c>
      <c r="B643" s="49"/>
      <c r="C643" s="48">
        <v>200</v>
      </c>
      <c r="D643" s="48"/>
      <c r="E643" s="48"/>
      <c r="F643" s="48"/>
    </row>
    <row r="644" spans="1:6" ht="12.75" x14ac:dyDescent="0.2">
      <c r="A644" s="38" t="s">
        <v>111</v>
      </c>
      <c r="B644" s="49"/>
      <c r="C644" s="48">
        <v>200</v>
      </c>
      <c r="D644" s="48"/>
      <c r="E644" s="48"/>
      <c r="F644" s="48"/>
    </row>
    <row r="645" spans="1:6" ht="25.5" x14ac:dyDescent="0.2">
      <c r="A645" s="39" t="s">
        <v>256</v>
      </c>
      <c r="B645" s="58"/>
      <c r="C645" s="58"/>
      <c r="D645" s="58"/>
      <c r="E645" s="58"/>
      <c r="F645" s="58"/>
    </row>
    <row r="646" spans="1:6" ht="12.75" x14ac:dyDescent="0.2">
      <c r="A646" s="38" t="s">
        <v>181</v>
      </c>
      <c r="B646" s="48"/>
      <c r="C646" s="48"/>
      <c r="D646" s="48"/>
      <c r="E646" s="48"/>
      <c r="F646" s="48"/>
    </row>
    <row r="647" spans="1:6" ht="12.75" x14ac:dyDescent="0.2">
      <c r="A647" s="38" t="s">
        <v>27</v>
      </c>
      <c r="B647" s="48"/>
      <c r="C647" s="48"/>
      <c r="D647" s="48"/>
      <c r="E647" s="48"/>
      <c r="F647" s="48"/>
    </row>
    <row r="648" spans="1:6" ht="12.75" x14ac:dyDescent="0.2">
      <c r="A648" s="38" t="s">
        <v>69</v>
      </c>
      <c r="B648" s="48"/>
      <c r="C648" s="48"/>
      <c r="D648" s="48"/>
      <c r="E648" s="48"/>
      <c r="F648" s="48"/>
    </row>
    <row r="649" spans="1:6" ht="12.75" x14ac:dyDescent="0.2">
      <c r="A649" s="38" t="s">
        <v>28</v>
      </c>
      <c r="B649" s="48"/>
      <c r="C649" s="48"/>
      <c r="D649" s="48"/>
      <c r="E649" s="48"/>
      <c r="F649" s="48"/>
    </row>
    <row r="650" spans="1:6" ht="12.75" x14ac:dyDescent="0.2">
      <c r="A650" s="38" t="s">
        <v>70</v>
      </c>
      <c r="B650" s="48"/>
      <c r="C650" s="48"/>
      <c r="D650" s="48"/>
      <c r="E650" s="48"/>
      <c r="F650" s="48"/>
    </row>
    <row r="651" spans="1:6" ht="12.75" x14ac:dyDescent="0.2">
      <c r="A651" s="38" t="s">
        <v>75</v>
      </c>
      <c r="B651" s="48"/>
      <c r="C651" s="48"/>
      <c r="D651" s="48"/>
      <c r="E651" s="48"/>
      <c r="F651" s="48"/>
    </row>
    <row r="652" spans="1:6" ht="12.75" x14ac:dyDescent="0.2">
      <c r="A652" s="38" t="s">
        <v>30</v>
      </c>
      <c r="B652" s="48"/>
      <c r="C652" s="48"/>
      <c r="D652" s="48"/>
      <c r="E652" s="48"/>
      <c r="F652" s="48"/>
    </row>
    <row r="653" spans="1:6" ht="12.75" x14ac:dyDescent="0.2">
      <c r="A653" s="38" t="s">
        <v>80</v>
      </c>
      <c r="B653" s="48"/>
      <c r="C653" s="48"/>
      <c r="D653" s="48"/>
      <c r="E653" s="48"/>
      <c r="F653" s="48"/>
    </row>
    <row r="654" spans="1:6" ht="12.75" x14ac:dyDescent="0.2">
      <c r="A654" s="38" t="s">
        <v>34</v>
      </c>
      <c r="B654" s="49"/>
      <c r="C654" s="48"/>
      <c r="D654" s="48"/>
      <c r="E654" s="48"/>
      <c r="F654" s="48"/>
    </row>
    <row r="655" spans="1:6" ht="12.75" x14ac:dyDescent="0.2">
      <c r="A655" s="38" t="s">
        <v>85</v>
      </c>
      <c r="B655" s="49"/>
      <c r="C655" s="48"/>
      <c r="D655" s="48"/>
      <c r="E655" s="48"/>
      <c r="F655" s="48"/>
    </row>
    <row r="656" spans="1:6" ht="12.75" x14ac:dyDescent="0.2">
      <c r="A656" s="38" t="s">
        <v>87</v>
      </c>
      <c r="B656" s="48"/>
      <c r="C656" s="48"/>
      <c r="D656" s="48"/>
      <c r="E656" s="48"/>
      <c r="F656" s="48"/>
    </row>
    <row r="657" spans="1:6" ht="12.75" x14ac:dyDescent="0.2">
      <c r="A657" s="38" t="s">
        <v>36</v>
      </c>
      <c r="B657" s="49"/>
      <c r="C657" s="48"/>
      <c r="D657" s="48"/>
      <c r="E657" s="48"/>
      <c r="F657" s="48"/>
    </row>
    <row r="658" spans="1:6" ht="12.75" x14ac:dyDescent="0.2">
      <c r="A658" s="38" t="s">
        <v>148</v>
      </c>
      <c r="B658" s="49"/>
      <c r="C658" s="48"/>
      <c r="D658" s="48"/>
      <c r="E658" s="48"/>
      <c r="F658" s="48"/>
    </row>
    <row r="659" spans="1:6" ht="12.75" x14ac:dyDescent="0.2">
      <c r="A659" s="38" t="s">
        <v>41</v>
      </c>
      <c r="B659" s="48"/>
      <c r="C659" s="49"/>
      <c r="D659" s="49"/>
      <c r="E659" s="49"/>
      <c r="F659" s="49"/>
    </row>
    <row r="660" spans="1:6" ht="12.75" x14ac:dyDescent="0.2">
      <c r="A660" s="38" t="s">
        <v>102</v>
      </c>
      <c r="B660" s="48"/>
      <c r="C660" s="49"/>
      <c r="D660" s="49"/>
      <c r="E660" s="49"/>
      <c r="F660" s="49"/>
    </row>
    <row r="661" spans="1:6" ht="12.75" x14ac:dyDescent="0.2">
      <c r="A661" s="38" t="s">
        <v>43</v>
      </c>
      <c r="B661" s="49"/>
      <c r="C661" s="48"/>
      <c r="D661" s="48"/>
      <c r="E661" s="48"/>
      <c r="F661" s="48"/>
    </row>
    <row r="662" spans="1:6" ht="12.75" x14ac:dyDescent="0.2">
      <c r="A662" s="38" t="s">
        <v>108</v>
      </c>
      <c r="B662" s="49"/>
      <c r="C662" s="48"/>
      <c r="D662" s="48"/>
      <c r="E662" s="48"/>
      <c r="F662" s="48"/>
    </row>
    <row r="663" spans="1:6" ht="12.75" x14ac:dyDescent="0.2">
      <c r="A663" s="38" t="s">
        <v>109</v>
      </c>
      <c r="B663" s="48"/>
      <c r="C663" s="48"/>
      <c r="D663" s="48"/>
      <c r="E663" s="48"/>
      <c r="F663" s="48"/>
    </row>
    <row r="664" spans="1:6" ht="12.75" x14ac:dyDescent="0.2">
      <c r="A664" s="38" t="s">
        <v>45</v>
      </c>
      <c r="B664" s="49"/>
      <c r="C664" s="48"/>
      <c r="D664" s="48"/>
      <c r="E664" s="48"/>
      <c r="F664" s="48"/>
    </row>
    <row r="665" spans="1:6" ht="12.75" x14ac:dyDescent="0.2">
      <c r="A665" s="38" t="s">
        <v>111</v>
      </c>
      <c r="B665" s="49"/>
      <c r="C665" s="48"/>
      <c r="D665" s="48"/>
      <c r="E665" s="48"/>
      <c r="F665" s="48"/>
    </row>
    <row r="666" spans="1:6" ht="12.75" x14ac:dyDescent="0.2">
      <c r="A666" s="55" t="s">
        <v>172</v>
      </c>
      <c r="B666" s="56">
        <v>29340.12</v>
      </c>
      <c r="C666" s="56">
        <v>40000</v>
      </c>
      <c r="D666" s="56">
        <f>SUM(D667+D673)</f>
        <v>40000</v>
      </c>
      <c r="E666" s="56">
        <f t="shared" ref="E666:F666" si="90">SUM(E667+E673)</f>
        <v>40000</v>
      </c>
      <c r="F666" s="56">
        <f t="shared" si="90"/>
        <v>40000</v>
      </c>
    </row>
    <row r="667" spans="1:6" ht="25.5" x14ac:dyDescent="0.2">
      <c r="A667" s="39" t="s">
        <v>154</v>
      </c>
      <c r="B667" s="58">
        <v>29340.12</v>
      </c>
      <c r="C667" s="58">
        <v>40000</v>
      </c>
      <c r="D667" s="58"/>
      <c r="E667" s="58"/>
      <c r="F667" s="58"/>
    </row>
    <row r="668" spans="1:6" ht="12.75" x14ac:dyDescent="0.2">
      <c r="A668" s="38" t="s">
        <v>22</v>
      </c>
      <c r="B668" s="48">
        <v>29340.12</v>
      </c>
      <c r="C668" s="48">
        <v>40000</v>
      </c>
      <c r="D668" s="48"/>
      <c r="E668" s="48"/>
      <c r="F668" s="48"/>
    </row>
    <row r="669" spans="1:6" ht="12.75" x14ac:dyDescent="0.2">
      <c r="A669" s="38" t="s">
        <v>59</v>
      </c>
      <c r="B669" s="48">
        <v>29340.12</v>
      </c>
      <c r="C669" s="48">
        <v>40000</v>
      </c>
      <c r="D669" s="48"/>
      <c r="E669" s="48"/>
      <c r="F669" s="48"/>
    </row>
    <row r="670" spans="1:6" ht="12.75" x14ac:dyDescent="0.2">
      <c r="A670" s="38" t="s">
        <v>141</v>
      </c>
      <c r="B670" s="48">
        <v>29340.12</v>
      </c>
      <c r="C670" s="48">
        <v>40000</v>
      </c>
      <c r="D670" s="48"/>
      <c r="E670" s="48"/>
      <c r="F670" s="48"/>
    </row>
    <row r="671" spans="1:6" ht="12.75" x14ac:dyDescent="0.2">
      <c r="A671" s="38" t="s">
        <v>67</v>
      </c>
      <c r="B671" s="48">
        <v>29340.12</v>
      </c>
      <c r="C671" s="48">
        <v>40000</v>
      </c>
      <c r="D671" s="48"/>
      <c r="E671" s="48"/>
      <c r="F671" s="48"/>
    </row>
    <row r="672" spans="1:6" ht="12.75" x14ac:dyDescent="0.2">
      <c r="A672" s="38" t="s">
        <v>142</v>
      </c>
      <c r="B672" s="48">
        <v>29340.12</v>
      </c>
      <c r="C672" s="48">
        <v>40000</v>
      </c>
      <c r="D672" s="48"/>
      <c r="E672" s="48"/>
      <c r="F672" s="48"/>
    </row>
    <row r="673" spans="1:6" ht="12.75" x14ac:dyDescent="0.2">
      <c r="A673" s="55" t="s">
        <v>172</v>
      </c>
      <c r="B673" s="56"/>
      <c r="C673" s="56"/>
      <c r="D673" s="56">
        <v>40000</v>
      </c>
      <c r="E673" s="56">
        <v>40000</v>
      </c>
      <c r="F673" s="56">
        <v>40000</v>
      </c>
    </row>
    <row r="674" spans="1:6" ht="25.5" x14ac:dyDescent="0.2">
      <c r="A674" s="39" t="s">
        <v>253</v>
      </c>
      <c r="B674" s="58"/>
      <c r="C674" s="58"/>
      <c r="D674" s="58">
        <v>40000</v>
      </c>
      <c r="E674" s="58">
        <v>40000</v>
      </c>
      <c r="F674" s="58">
        <v>40000</v>
      </c>
    </row>
    <row r="675" spans="1:6" ht="12.75" x14ac:dyDescent="0.2">
      <c r="A675" s="38" t="s">
        <v>22</v>
      </c>
      <c r="B675" s="48"/>
      <c r="C675" s="48"/>
      <c r="D675" s="48">
        <v>40000</v>
      </c>
      <c r="E675" s="48">
        <v>40000</v>
      </c>
      <c r="F675" s="48">
        <v>40000</v>
      </c>
    </row>
    <row r="676" spans="1:6" ht="12.75" x14ac:dyDescent="0.2">
      <c r="A676" s="38" t="s">
        <v>59</v>
      </c>
      <c r="B676" s="48"/>
      <c r="C676" s="48"/>
      <c r="D676" s="48">
        <v>40000</v>
      </c>
      <c r="E676" s="48">
        <v>40000</v>
      </c>
      <c r="F676" s="48">
        <v>40000</v>
      </c>
    </row>
    <row r="677" spans="1:6" ht="12.75" x14ac:dyDescent="0.2">
      <c r="A677" s="38" t="s">
        <v>141</v>
      </c>
      <c r="B677" s="48"/>
      <c r="C677" s="48"/>
      <c r="D677" s="48">
        <v>40000</v>
      </c>
      <c r="E677" s="48">
        <v>40000</v>
      </c>
      <c r="F677" s="48">
        <v>40000</v>
      </c>
    </row>
    <row r="678" spans="1:6" ht="12.75" x14ac:dyDescent="0.2">
      <c r="A678" s="38" t="s">
        <v>67</v>
      </c>
      <c r="B678" s="48"/>
      <c r="C678" s="48"/>
      <c r="D678" s="48">
        <v>40000</v>
      </c>
      <c r="E678" s="48">
        <v>40000</v>
      </c>
      <c r="F678" s="48">
        <v>40000</v>
      </c>
    </row>
    <row r="679" spans="1:6" ht="12.75" x14ac:dyDescent="0.2">
      <c r="A679" s="38" t="s">
        <v>142</v>
      </c>
      <c r="B679" s="48"/>
      <c r="C679" s="48"/>
      <c r="D679" s="48">
        <v>40000</v>
      </c>
      <c r="E679" s="48">
        <v>40000</v>
      </c>
      <c r="F679" s="48">
        <v>40000</v>
      </c>
    </row>
    <row r="680" spans="1:6" ht="12.75" x14ac:dyDescent="0.2">
      <c r="A680" s="55" t="s">
        <v>173</v>
      </c>
      <c r="B680" s="56">
        <v>4210.9799999999996</v>
      </c>
      <c r="C680" s="56">
        <v>3310</v>
      </c>
      <c r="D680" s="56">
        <v>3500</v>
      </c>
      <c r="E680" s="56">
        <v>3500</v>
      </c>
      <c r="F680" s="56">
        <v>3500</v>
      </c>
    </row>
    <row r="681" spans="1:6" ht="12.75" x14ac:dyDescent="0.2">
      <c r="A681" s="39" t="s">
        <v>56</v>
      </c>
      <c r="B681" s="58">
        <v>1210.98</v>
      </c>
      <c r="C681" s="59"/>
      <c r="D681" s="59"/>
      <c r="E681" s="59"/>
      <c r="F681" s="59"/>
    </row>
    <row r="682" spans="1:6" ht="12.75" x14ac:dyDescent="0.2">
      <c r="A682" s="38" t="s">
        <v>181</v>
      </c>
      <c r="B682" s="48">
        <v>1210.98</v>
      </c>
      <c r="C682" s="48">
        <v>0</v>
      </c>
      <c r="D682" s="48">
        <v>0</v>
      </c>
      <c r="E682" s="48">
        <v>0</v>
      </c>
      <c r="F682" s="48">
        <v>0</v>
      </c>
    </row>
    <row r="683" spans="1:6" ht="12.75" x14ac:dyDescent="0.2">
      <c r="A683" s="38" t="s">
        <v>27</v>
      </c>
      <c r="B683" s="48">
        <v>1210.98</v>
      </c>
      <c r="C683" s="48">
        <v>0</v>
      </c>
      <c r="D683" s="41">
        <v>0</v>
      </c>
      <c r="E683" s="41">
        <v>0</v>
      </c>
      <c r="F683" s="41">
        <v>0</v>
      </c>
    </row>
    <row r="684" spans="1:6" ht="12.75" x14ac:dyDescent="0.2">
      <c r="A684" s="38" t="s">
        <v>75</v>
      </c>
      <c r="B684" s="48">
        <v>1210.98</v>
      </c>
      <c r="C684" s="48">
        <v>0</v>
      </c>
      <c r="D684" s="41">
        <v>0</v>
      </c>
      <c r="E684" s="41">
        <v>0</v>
      </c>
      <c r="F684" s="41">
        <v>0</v>
      </c>
    </row>
    <row r="685" spans="1:6" ht="12.75" x14ac:dyDescent="0.2">
      <c r="A685" s="38" t="s">
        <v>31</v>
      </c>
      <c r="B685" s="48">
        <v>1210.98</v>
      </c>
      <c r="C685" s="49"/>
      <c r="D685" s="41">
        <v>0</v>
      </c>
      <c r="E685" s="41">
        <v>0</v>
      </c>
      <c r="F685" s="41">
        <v>0</v>
      </c>
    </row>
    <row r="686" spans="1:6" ht="12.75" x14ac:dyDescent="0.2">
      <c r="A686" s="38" t="s">
        <v>145</v>
      </c>
      <c r="B686" s="48">
        <v>1210.98</v>
      </c>
      <c r="C686" s="49"/>
      <c r="D686" s="41">
        <v>0</v>
      </c>
      <c r="E686" s="41">
        <v>0</v>
      </c>
      <c r="F686" s="41">
        <v>0</v>
      </c>
    </row>
    <row r="687" spans="1:6" ht="12.75" x14ac:dyDescent="0.2">
      <c r="A687" s="39" t="s">
        <v>155</v>
      </c>
      <c r="B687" s="59"/>
      <c r="C687" s="58">
        <v>160</v>
      </c>
      <c r="D687" s="40">
        <v>0</v>
      </c>
      <c r="E687" s="40">
        <v>0</v>
      </c>
      <c r="F687" s="40">
        <v>0</v>
      </c>
    </row>
    <row r="688" spans="1:6" ht="12.75" x14ac:dyDescent="0.2">
      <c r="A688" s="38" t="s">
        <v>181</v>
      </c>
      <c r="B688" s="48">
        <v>0</v>
      </c>
      <c r="C688" s="41">
        <v>160</v>
      </c>
      <c r="D688" s="41">
        <v>0</v>
      </c>
      <c r="E688" s="41">
        <v>0</v>
      </c>
      <c r="F688" s="41">
        <v>0</v>
      </c>
    </row>
    <row r="689" spans="1:6" ht="12.75" x14ac:dyDescent="0.2">
      <c r="A689" s="38" t="s">
        <v>27</v>
      </c>
      <c r="B689" s="48">
        <v>0</v>
      </c>
      <c r="C689" s="41">
        <v>160</v>
      </c>
      <c r="D689" s="41">
        <v>0</v>
      </c>
      <c r="E689" s="41">
        <v>0</v>
      </c>
      <c r="F689" s="41">
        <v>0</v>
      </c>
    </row>
    <row r="690" spans="1:6" ht="12.75" x14ac:dyDescent="0.2">
      <c r="A690" s="38" t="s">
        <v>75</v>
      </c>
      <c r="B690" s="48">
        <v>0</v>
      </c>
      <c r="C690" s="41">
        <v>160</v>
      </c>
      <c r="D690" s="41">
        <v>0</v>
      </c>
      <c r="E690" s="41">
        <v>0</v>
      </c>
      <c r="F690" s="41">
        <v>0</v>
      </c>
    </row>
    <row r="691" spans="1:6" ht="12.75" x14ac:dyDescent="0.2">
      <c r="A691" s="38" t="s">
        <v>31</v>
      </c>
      <c r="B691" s="49"/>
      <c r="C691" s="41">
        <v>160</v>
      </c>
      <c r="D691" s="41">
        <v>0</v>
      </c>
      <c r="E691" s="41">
        <v>0</v>
      </c>
      <c r="F691" s="41">
        <v>0</v>
      </c>
    </row>
    <row r="692" spans="1:6" ht="12.75" x14ac:dyDescent="0.2">
      <c r="A692" s="38" t="s">
        <v>145</v>
      </c>
      <c r="B692" s="49"/>
      <c r="C692" s="41">
        <v>160</v>
      </c>
      <c r="D692" s="41">
        <v>0</v>
      </c>
      <c r="E692" s="41">
        <v>0</v>
      </c>
      <c r="F692" s="41">
        <v>0</v>
      </c>
    </row>
    <row r="693" spans="1:6" ht="12.75" x14ac:dyDescent="0.2">
      <c r="A693" s="39" t="s">
        <v>169</v>
      </c>
      <c r="B693" s="58">
        <v>3000</v>
      </c>
      <c r="C693" s="40"/>
      <c r="D693" s="40">
        <v>0</v>
      </c>
      <c r="E693" s="40">
        <v>0</v>
      </c>
      <c r="F693" s="40">
        <v>0</v>
      </c>
    </row>
    <row r="694" spans="1:6" ht="12.75" x14ac:dyDescent="0.2">
      <c r="A694" s="38" t="s">
        <v>181</v>
      </c>
      <c r="B694" s="48">
        <v>3000</v>
      </c>
      <c r="C694" s="41">
        <v>0</v>
      </c>
      <c r="D694" s="41">
        <v>0</v>
      </c>
      <c r="E694" s="41">
        <v>0</v>
      </c>
      <c r="F694" s="41">
        <v>0</v>
      </c>
    </row>
    <row r="695" spans="1:6" ht="12.75" x14ac:dyDescent="0.2">
      <c r="A695" s="38" t="s">
        <v>27</v>
      </c>
      <c r="B695" s="48">
        <v>3000</v>
      </c>
      <c r="C695" s="41">
        <v>0</v>
      </c>
      <c r="D695" s="41">
        <v>0</v>
      </c>
      <c r="E695" s="41">
        <v>0</v>
      </c>
      <c r="F695" s="41">
        <v>0</v>
      </c>
    </row>
    <row r="696" spans="1:6" ht="12.75" x14ac:dyDescent="0.2">
      <c r="A696" s="38" t="s">
        <v>75</v>
      </c>
      <c r="B696" s="48">
        <v>3000</v>
      </c>
      <c r="C696" s="41">
        <v>0</v>
      </c>
      <c r="D696" s="41">
        <v>0</v>
      </c>
      <c r="E696" s="41">
        <v>0</v>
      </c>
      <c r="F696" s="41">
        <v>0</v>
      </c>
    </row>
    <row r="697" spans="1:6" ht="12.75" x14ac:dyDescent="0.2">
      <c r="A697" s="38" t="s">
        <v>31</v>
      </c>
      <c r="B697" s="48">
        <v>3000</v>
      </c>
      <c r="C697" s="41"/>
      <c r="D697" s="41">
        <v>0</v>
      </c>
      <c r="E697" s="41">
        <v>0</v>
      </c>
      <c r="F697" s="41">
        <v>0</v>
      </c>
    </row>
    <row r="698" spans="1:6" ht="12.75" x14ac:dyDescent="0.2">
      <c r="A698" s="38" t="s">
        <v>145</v>
      </c>
      <c r="B698" s="48">
        <v>3000</v>
      </c>
      <c r="C698" s="41"/>
      <c r="D698" s="41"/>
      <c r="E698" s="41"/>
      <c r="F698" s="41"/>
    </row>
    <row r="699" spans="1:6" ht="12.75" x14ac:dyDescent="0.2">
      <c r="A699" s="39" t="s">
        <v>170</v>
      </c>
      <c r="B699" s="59"/>
      <c r="C699" s="40">
        <v>3150</v>
      </c>
      <c r="D699" s="40">
        <v>3500</v>
      </c>
      <c r="E699" s="40">
        <v>3500</v>
      </c>
      <c r="F699" s="40">
        <v>3500</v>
      </c>
    </row>
    <row r="700" spans="1:6" ht="12.75" x14ac:dyDescent="0.2">
      <c r="A700" s="38" t="s">
        <v>181</v>
      </c>
      <c r="B700" s="48">
        <v>0</v>
      </c>
      <c r="C700" s="41">
        <v>3150</v>
      </c>
      <c r="D700" s="41">
        <v>3500</v>
      </c>
      <c r="E700" s="41">
        <v>3500</v>
      </c>
      <c r="F700" s="41">
        <v>3500</v>
      </c>
    </row>
    <row r="701" spans="1:6" ht="12.75" x14ac:dyDescent="0.2">
      <c r="A701" s="38" t="s">
        <v>27</v>
      </c>
      <c r="B701" s="48">
        <v>0</v>
      </c>
      <c r="C701" s="41">
        <v>3150</v>
      </c>
      <c r="D701" s="41">
        <v>3500</v>
      </c>
      <c r="E701" s="41">
        <v>3500</v>
      </c>
      <c r="F701" s="41">
        <v>3500</v>
      </c>
    </row>
    <row r="702" spans="1:6" ht="12.75" x14ac:dyDescent="0.2">
      <c r="A702" s="38" t="s">
        <v>75</v>
      </c>
      <c r="B702" s="48">
        <v>0</v>
      </c>
      <c r="C702" s="41">
        <v>3150</v>
      </c>
      <c r="D702" s="41">
        <v>3500</v>
      </c>
      <c r="E702" s="41">
        <v>3500</v>
      </c>
      <c r="F702" s="41">
        <v>3500</v>
      </c>
    </row>
    <row r="703" spans="1:6" ht="12.75" x14ac:dyDescent="0.2">
      <c r="A703" s="38" t="s">
        <v>31</v>
      </c>
      <c r="B703" s="49"/>
      <c r="C703" s="41">
        <v>3150</v>
      </c>
      <c r="D703" s="41">
        <v>3500</v>
      </c>
      <c r="E703" s="41">
        <v>3500</v>
      </c>
      <c r="F703" s="41">
        <v>3500</v>
      </c>
    </row>
    <row r="704" spans="1:6" ht="12.75" x14ac:dyDescent="0.2">
      <c r="A704" s="38" t="s">
        <v>145</v>
      </c>
      <c r="B704" s="49"/>
      <c r="C704" s="41">
        <v>3150</v>
      </c>
      <c r="D704" s="41">
        <v>3500</v>
      </c>
      <c r="E704" s="41">
        <v>3500</v>
      </c>
      <c r="F704" s="41">
        <v>3500</v>
      </c>
    </row>
    <row r="705" spans="1:6" ht="25.5" x14ac:dyDescent="0.2">
      <c r="A705" s="55" t="s">
        <v>174</v>
      </c>
      <c r="B705" s="56">
        <v>106486.72</v>
      </c>
      <c r="C705" s="57">
        <v>150000</v>
      </c>
      <c r="D705" s="57">
        <f>SUM(D706+D712)</f>
        <v>150000</v>
      </c>
      <c r="E705" s="57">
        <f t="shared" ref="E705:F705" si="91">SUM(E706+E712)</f>
        <v>150000</v>
      </c>
      <c r="F705" s="57">
        <f t="shared" si="91"/>
        <v>150000</v>
      </c>
    </row>
    <row r="706" spans="1:6" ht="25.5" x14ac:dyDescent="0.2">
      <c r="A706" s="39" t="s">
        <v>154</v>
      </c>
      <c r="B706" s="58">
        <v>106486.72</v>
      </c>
      <c r="C706" s="40">
        <v>150000</v>
      </c>
      <c r="D706" s="40"/>
      <c r="E706" s="40"/>
      <c r="F706" s="40"/>
    </row>
    <row r="707" spans="1:6" ht="12.75" x14ac:dyDescent="0.2">
      <c r="A707" s="38" t="s">
        <v>181</v>
      </c>
      <c r="B707" s="48">
        <v>106486.72</v>
      </c>
      <c r="C707" s="48">
        <v>150000</v>
      </c>
      <c r="D707" s="48"/>
      <c r="E707" s="48"/>
      <c r="F707" s="48"/>
    </row>
    <row r="708" spans="1:6" ht="12.75" x14ac:dyDescent="0.2">
      <c r="A708" s="38" t="s">
        <v>27</v>
      </c>
      <c r="B708" s="48">
        <v>106486.72</v>
      </c>
      <c r="C708" s="48">
        <v>150000</v>
      </c>
      <c r="D708" s="48"/>
      <c r="E708" s="48"/>
      <c r="F708" s="48"/>
    </row>
    <row r="709" spans="1:6" ht="12.75" x14ac:dyDescent="0.2">
      <c r="A709" s="38" t="s">
        <v>75</v>
      </c>
      <c r="B709" s="48">
        <v>106486.72</v>
      </c>
      <c r="C709" s="48">
        <v>150000</v>
      </c>
      <c r="D709" s="48"/>
      <c r="E709" s="48"/>
      <c r="F709" s="48"/>
    </row>
    <row r="710" spans="1:6" ht="12.75" x14ac:dyDescent="0.2">
      <c r="A710" s="38" t="s">
        <v>31</v>
      </c>
      <c r="B710" s="48">
        <v>106486.72</v>
      </c>
      <c r="C710" s="48">
        <v>150000</v>
      </c>
      <c r="D710" s="48"/>
      <c r="E710" s="48"/>
      <c r="F710" s="48"/>
    </row>
    <row r="711" spans="1:6" ht="12.75" x14ac:dyDescent="0.2">
      <c r="A711" s="38" t="s">
        <v>145</v>
      </c>
      <c r="B711" s="48">
        <v>106486.72</v>
      </c>
      <c r="C711" s="48">
        <v>150000</v>
      </c>
      <c r="D711" s="48"/>
      <c r="E711" s="48"/>
      <c r="F711" s="48"/>
    </row>
    <row r="712" spans="1:6" ht="25.5" x14ac:dyDescent="0.2">
      <c r="A712" s="55" t="s">
        <v>174</v>
      </c>
      <c r="B712" s="56"/>
      <c r="C712" s="57"/>
      <c r="D712" s="57">
        <v>150000</v>
      </c>
      <c r="E712" s="57">
        <v>150000</v>
      </c>
      <c r="F712" s="57">
        <v>150000</v>
      </c>
    </row>
    <row r="713" spans="1:6" ht="25.5" x14ac:dyDescent="0.2">
      <c r="A713" s="39" t="s">
        <v>253</v>
      </c>
      <c r="B713" s="58"/>
      <c r="C713" s="40"/>
      <c r="D713" s="40">
        <v>150000</v>
      </c>
      <c r="E713" s="40">
        <v>150000</v>
      </c>
      <c r="F713" s="40">
        <v>150000</v>
      </c>
    </row>
    <row r="714" spans="1:6" ht="12.75" x14ac:dyDescent="0.2">
      <c r="A714" s="38" t="s">
        <v>181</v>
      </c>
      <c r="B714" s="48"/>
      <c r="C714" s="48"/>
      <c r="D714" s="48">
        <v>150000</v>
      </c>
      <c r="E714" s="48">
        <v>150000</v>
      </c>
      <c r="F714" s="48">
        <v>150000</v>
      </c>
    </row>
    <row r="715" spans="1:6" ht="12.75" x14ac:dyDescent="0.2">
      <c r="A715" s="38" t="s">
        <v>27</v>
      </c>
      <c r="B715" s="48"/>
      <c r="C715" s="48"/>
      <c r="D715" s="48">
        <v>150000</v>
      </c>
      <c r="E715" s="48">
        <v>150000</v>
      </c>
      <c r="F715" s="48">
        <v>150000</v>
      </c>
    </row>
    <row r="716" spans="1:6" ht="12.75" x14ac:dyDescent="0.2">
      <c r="A716" s="38" t="s">
        <v>75</v>
      </c>
      <c r="B716" s="48"/>
      <c r="C716" s="48"/>
      <c r="D716" s="48">
        <v>150000</v>
      </c>
      <c r="E716" s="48">
        <v>150000</v>
      </c>
      <c r="F716" s="48">
        <v>150000</v>
      </c>
    </row>
    <row r="717" spans="1:6" ht="12.75" x14ac:dyDescent="0.2">
      <c r="A717" s="38" t="s">
        <v>31</v>
      </c>
      <c r="B717" s="48"/>
      <c r="C717" s="48"/>
      <c r="D717" s="48">
        <v>150000</v>
      </c>
      <c r="E717" s="48">
        <v>150000</v>
      </c>
      <c r="F717" s="48">
        <v>150000</v>
      </c>
    </row>
    <row r="718" spans="1:6" ht="12.75" x14ac:dyDescent="0.2">
      <c r="A718" s="38" t="s">
        <v>145</v>
      </c>
      <c r="B718" s="48"/>
      <c r="C718" s="48"/>
      <c r="D718" s="48">
        <v>150000</v>
      </c>
      <c r="E718" s="48">
        <v>150000</v>
      </c>
      <c r="F718" s="48">
        <v>150000</v>
      </c>
    </row>
    <row r="719" spans="1:6" ht="25.5" x14ac:dyDescent="0.2">
      <c r="A719" s="47" t="s">
        <v>175</v>
      </c>
      <c r="B719" s="54">
        <v>32000</v>
      </c>
      <c r="C719" s="54">
        <v>40000</v>
      </c>
      <c r="D719" s="54">
        <f>SUM(D720)</f>
        <v>48500</v>
      </c>
      <c r="E719" s="54">
        <v>48500</v>
      </c>
      <c r="F719" s="54">
        <v>48500</v>
      </c>
    </row>
    <row r="720" spans="1:6" ht="12.75" x14ac:dyDescent="0.2">
      <c r="A720" s="55" t="s">
        <v>176</v>
      </c>
      <c r="B720" s="56">
        <v>32000</v>
      </c>
      <c r="C720" s="56">
        <v>40000</v>
      </c>
      <c r="D720" s="56">
        <f>SUM(D721+D737)</f>
        <v>48500</v>
      </c>
      <c r="E720" s="56">
        <v>48500</v>
      </c>
      <c r="F720" s="56">
        <v>48500</v>
      </c>
    </row>
    <row r="721" spans="1:6" ht="12.75" x14ac:dyDescent="0.2">
      <c r="A721" s="39" t="s">
        <v>151</v>
      </c>
      <c r="B721" s="58">
        <v>32000</v>
      </c>
      <c r="C721" s="58">
        <v>40000</v>
      </c>
      <c r="D721" s="58">
        <f>SUM(D722)</f>
        <v>0</v>
      </c>
      <c r="E721" s="58">
        <f t="shared" ref="E721:F721" si="92">SUM(E722)</f>
        <v>0</v>
      </c>
      <c r="F721" s="58">
        <f t="shared" si="92"/>
        <v>0</v>
      </c>
    </row>
    <row r="722" spans="1:6" ht="12.75" x14ac:dyDescent="0.2">
      <c r="A722" s="38" t="s">
        <v>22</v>
      </c>
      <c r="B722" s="48">
        <v>32000</v>
      </c>
      <c r="C722" s="48">
        <v>40000</v>
      </c>
      <c r="D722" s="48"/>
      <c r="E722" s="48"/>
      <c r="F722" s="48"/>
    </row>
    <row r="723" spans="1:6" ht="12.75" x14ac:dyDescent="0.2">
      <c r="A723" s="38" t="s">
        <v>59</v>
      </c>
      <c r="B723" s="48">
        <v>32000</v>
      </c>
      <c r="C723" s="48">
        <v>40000</v>
      </c>
      <c r="D723" s="48"/>
      <c r="E723" s="48"/>
      <c r="F723" s="48"/>
    </row>
    <row r="724" spans="1:6" ht="12.75" x14ac:dyDescent="0.2">
      <c r="A724" s="38" t="s">
        <v>134</v>
      </c>
      <c r="B724" s="48">
        <v>28500</v>
      </c>
      <c r="C724" s="48">
        <v>36500</v>
      </c>
      <c r="D724" s="48"/>
      <c r="E724" s="48"/>
      <c r="F724" s="48"/>
    </row>
    <row r="725" spans="1:6" ht="12.75" x14ac:dyDescent="0.2">
      <c r="A725" s="38" t="s">
        <v>64</v>
      </c>
      <c r="B725" s="48">
        <v>19491.25</v>
      </c>
      <c r="C725" s="48">
        <v>21200</v>
      </c>
      <c r="D725" s="48"/>
      <c r="E725" s="48"/>
      <c r="F725" s="48"/>
    </row>
    <row r="726" spans="1:6" ht="12.75" x14ac:dyDescent="0.2">
      <c r="A726" s="38" t="s">
        <v>139</v>
      </c>
      <c r="B726" s="48">
        <v>5980</v>
      </c>
      <c r="C726" s="48">
        <v>6200</v>
      </c>
      <c r="D726" s="48"/>
      <c r="E726" s="48"/>
      <c r="F726" s="48"/>
    </row>
    <row r="727" spans="1:6" ht="12.75" x14ac:dyDescent="0.2">
      <c r="A727" s="38" t="s">
        <v>140</v>
      </c>
      <c r="B727" s="48">
        <v>13511.25</v>
      </c>
      <c r="C727" s="48">
        <v>15000</v>
      </c>
      <c r="D727" s="48"/>
      <c r="E727" s="48"/>
      <c r="F727" s="48"/>
    </row>
    <row r="728" spans="1:6" ht="12.75" x14ac:dyDescent="0.2">
      <c r="A728" s="38" t="s">
        <v>66</v>
      </c>
      <c r="B728" s="48">
        <v>9008.75</v>
      </c>
      <c r="C728" s="48">
        <v>4800</v>
      </c>
      <c r="D728" s="48"/>
      <c r="E728" s="48"/>
      <c r="F728" s="48"/>
    </row>
    <row r="729" spans="1:6" ht="12.75" x14ac:dyDescent="0.2">
      <c r="A729" s="38" t="s">
        <v>147</v>
      </c>
      <c r="B729" s="48">
        <v>2012.5</v>
      </c>
      <c r="C729" s="48">
        <v>1500</v>
      </c>
      <c r="D729" s="48"/>
      <c r="E729" s="48"/>
      <c r="F729" s="48"/>
    </row>
    <row r="730" spans="1:6" ht="12.75" x14ac:dyDescent="0.2">
      <c r="A730" s="38" t="s">
        <v>149</v>
      </c>
      <c r="B730" s="48">
        <v>6996.25</v>
      </c>
      <c r="C730" s="48">
        <v>3300</v>
      </c>
      <c r="D730" s="48"/>
      <c r="E730" s="48"/>
      <c r="F730" s="48"/>
    </row>
    <row r="731" spans="1:6" ht="12.75" x14ac:dyDescent="0.2">
      <c r="A731" s="38" t="s">
        <v>182</v>
      </c>
      <c r="B731" s="49"/>
      <c r="C731" s="48">
        <v>10500</v>
      </c>
      <c r="D731" s="48"/>
      <c r="E731" s="48"/>
      <c r="F731" s="48"/>
    </row>
    <row r="732" spans="1:6" ht="12.75" x14ac:dyDescent="0.2">
      <c r="A732" s="38" t="s">
        <v>177</v>
      </c>
      <c r="B732" s="49"/>
      <c r="C732" s="48">
        <v>10500</v>
      </c>
      <c r="D732" s="48"/>
      <c r="E732" s="48"/>
      <c r="F732" s="48"/>
    </row>
    <row r="733" spans="1:6" ht="12.75" x14ac:dyDescent="0.2">
      <c r="A733" s="38" t="s">
        <v>141</v>
      </c>
      <c r="B733" s="48">
        <v>3500</v>
      </c>
      <c r="C733" s="48">
        <v>3500</v>
      </c>
      <c r="D733" s="48"/>
      <c r="E733" s="48"/>
      <c r="F733" s="48"/>
    </row>
    <row r="734" spans="1:6" ht="12.75" x14ac:dyDescent="0.2">
      <c r="A734" s="38" t="s">
        <v>67</v>
      </c>
      <c r="B734" s="48">
        <v>3500</v>
      </c>
      <c r="C734" s="48">
        <v>3500</v>
      </c>
      <c r="D734" s="48"/>
      <c r="E734" s="48"/>
      <c r="F734" s="48"/>
    </row>
    <row r="735" spans="1:6" ht="12.75" x14ac:dyDescent="0.2">
      <c r="A735" s="38" t="s">
        <v>142</v>
      </c>
      <c r="B735" s="48">
        <v>3500</v>
      </c>
      <c r="C735" s="48">
        <v>3500</v>
      </c>
      <c r="D735" s="48"/>
      <c r="E735" s="48"/>
      <c r="F735" s="48"/>
    </row>
    <row r="736" spans="1:6" ht="12.75" x14ac:dyDescent="0.2">
      <c r="A736" s="55" t="s">
        <v>176</v>
      </c>
      <c r="B736" s="56"/>
      <c r="C736" s="56"/>
      <c r="D736" s="56">
        <v>48500</v>
      </c>
      <c r="E736" s="56">
        <v>48500</v>
      </c>
      <c r="F736" s="56">
        <v>48500</v>
      </c>
    </row>
    <row r="737" spans="1:6" ht="25.5" x14ac:dyDescent="0.2">
      <c r="A737" s="39" t="s">
        <v>253</v>
      </c>
      <c r="B737" s="58"/>
      <c r="C737" s="58"/>
      <c r="D737" s="58">
        <f>SUM(D738)</f>
        <v>48500</v>
      </c>
      <c r="E737" s="58">
        <f t="shared" ref="E737:F738" si="93">SUM(E738)</f>
        <v>48500</v>
      </c>
      <c r="F737" s="58">
        <f t="shared" si="93"/>
        <v>48500</v>
      </c>
    </row>
    <row r="738" spans="1:6" ht="12.75" x14ac:dyDescent="0.2">
      <c r="A738" s="38" t="s">
        <v>22</v>
      </c>
      <c r="B738" s="48"/>
      <c r="C738" s="48"/>
      <c r="D738" s="48">
        <f>SUM(D739)</f>
        <v>48500</v>
      </c>
      <c r="E738" s="48">
        <f t="shared" si="93"/>
        <v>48500</v>
      </c>
      <c r="F738" s="48">
        <f t="shared" si="93"/>
        <v>48500</v>
      </c>
    </row>
    <row r="739" spans="1:6" ht="12.75" x14ac:dyDescent="0.2">
      <c r="A739" s="38" t="s">
        <v>59</v>
      </c>
      <c r="B739" s="48"/>
      <c r="C739" s="48"/>
      <c r="D739" s="48">
        <f>SUM(D740+D749)</f>
        <v>48500</v>
      </c>
      <c r="E739" s="48">
        <f t="shared" ref="E739:F739" si="94">SUM(E740+E749)</f>
        <v>48500</v>
      </c>
      <c r="F739" s="48">
        <f t="shared" si="94"/>
        <v>48500</v>
      </c>
    </row>
    <row r="740" spans="1:6" ht="12.75" x14ac:dyDescent="0.2">
      <c r="A740" s="38" t="s">
        <v>134</v>
      </c>
      <c r="B740" s="48"/>
      <c r="C740" s="48"/>
      <c r="D740" s="48">
        <f>SUM(D741+D744+D747)</f>
        <v>45000</v>
      </c>
      <c r="E740" s="48">
        <f t="shared" ref="E740:F740" si="95">SUM(E741+E744+E747)</f>
        <v>45000</v>
      </c>
      <c r="F740" s="48">
        <f t="shared" si="95"/>
        <v>45000</v>
      </c>
    </row>
    <row r="741" spans="1:6" ht="12.75" x14ac:dyDescent="0.2">
      <c r="A741" s="38" t="s">
        <v>64</v>
      </c>
      <c r="B741" s="48"/>
      <c r="C741" s="48"/>
      <c r="D741" s="48">
        <f>SUM(D742:D743)</f>
        <v>33500</v>
      </c>
      <c r="E741" s="48">
        <f t="shared" ref="E741:F741" si="96">SUM(E742:E743)</f>
        <v>33500</v>
      </c>
      <c r="F741" s="48">
        <f t="shared" si="96"/>
        <v>33500</v>
      </c>
    </row>
    <row r="742" spans="1:6" ht="12.75" x14ac:dyDescent="0.2">
      <c r="A742" s="38" t="s">
        <v>139</v>
      </c>
      <c r="B742" s="48"/>
      <c r="C742" s="48"/>
      <c r="D742" s="48">
        <v>8500</v>
      </c>
      <c r="E742" s="48">
        <v>8500</v>
      </c>
      <c r="F742" s="48">
        <v>8500</v>
      </c>
    </row>
    <row r="743" spans="1:6" ht="12.75" x14ac:dyDescent="0.2">
      <c r="A743" s="38" t="s">
        <v>140</v>
      </c>
      <c r="B743" s="48"/>
      <c r="C743" s="48"/>
      <c r="D743" s="48">
        <v>25000</v>
      </c>
      <c r="E743" s="48">
        <v>25000</v>
      </c>
      <c r="F743" s="48">
        <v>25000</v>
      </c>
    </row>
    <row r="744" spans="1:6" ht="12.75" x14ac:dyDescent="0.2">
      <c r="A744" s="38" t="s">
        <v>66</v>
      </c>
      <c r="B744" s="48"/>
      <c r="C744" s="48"/>
      <c r="D744" s="48">
        <f>SUM(D745:D746)</f>
        <v>11500</v>
      </c>
      <c r="E744" s="48">
        <f t="shared" ref="E744:F744" si="97">SUM(E745:E746)</f>
        <v>11500</v>
      </c>
      <c r="F744" s="48">
        <f t="shared" si="97"/>
        <v>11500</v>
      </c>
    </row>
    <row r="745" spans="1:6" ht="12.75" x14ac:dyDescent="0.2">
      <c r="A745" s="38" t="s">
        <v>147</v>
      </c>
      <c r="B745" s="48"/>
      <c r="C745" s="48"/>
      <c r="D745" s="48">
        <v>4500</v>
      </c>
      <c r="E745" s="48">
        <v>4500</v>
      </c>
      <c r="F745" s="48">
        <v>4500</v>
      </c>
    </row>
    <row r="746" spans="1:6" ht="12.75" x14ac:dyDescent="0.2">
      <c r="A746" s="38" t="s">
        <v>149</v>
      </c>
      <c r="B746" s="48"/>
      <c r="C746" s="48"/>
      <c r="D746" s="48">
        <v>7000</v>
      </c>
      <c r="E746" s="48">
        <v>7000</v>
      </c>
      <c r="F746" s="48">
        <v>7000</v>
      </c>
    </row>
    <row r="747" spans="1:6" ht="12.75" x14ac:dyDescent="0.2">
      <c r="A747" s="38" t="s">
        <v>182</v>
      </c>
      <c r="B747" s="49"/>
      <c r="C747" s="48"/>
      <c r="D747" s="48">
        <f>SUM(D748)</f>
        <v>0</v>
      </c>
      <c r="E747" s="48">
        <f t="shared" ref="E747:F747" si="98">SUM(E748)</f>
        <v>0</v>
      </c>
      <c r="F747" s="48">
        <f t="shared" si="98"/>
        <v>0</v>
      </c>
    </row>
    <row r="748" spans="1:6" ht="12.75" x14ac:dyDescent="0.2">
      <c r="A748" s="38" t="s">
        <v>177</v>
      </c>
      <c r="B748" s="49"/>
      <c r="C748" s="48"/>
      <c r="D748" s="48">
        <v>0</v>
      </c>
      <c r="E748" s="48">
        <v>0</v>
      </c>
      <c r="F748" s="48">
        <v>0</v>
      </c>
    </row>
    <row r="749" spans="1:6" ht="12.75" x14ac:dyDescent="0.2">
      <c r="A749" s="38" t="s">
        <v>141</v>
      </c>
      <c r="B749" s="48"/>
      <c r="C749" s="48"/>
      <c r="D749" s="48">
        <v>3500</v>
      </c>
      <c r="E749" s="48">
        <v>3500</v>
      </c>
      <c r="F749" s="48">
        <v>3500</v>
      </c>
    </row>
    <row r="750" spans="1:6" ht="12.75" x14ac:dyDescent="0.2">
      <c r="A750" s="38" t="s">
        <v>67</v>
      </c>
      <c r="B750" s="48"/>
      <c r="C750" s="48"/>
      <c r="D750" s="48">
        <v>3500</v>
      </c>
      <c r="E750" s="48">
        <v>3500</v>
      </c>
      <c r="F750" s="48">
        <v>3500</v>
      </c>
    </row>
    <row r="751" spans="1:6" ht="12.75" x14ac:dyDescent="0.2">
      <c r="A751" s="38" t="s">
        <v>142</v>
      </c>
      <c r="B751" s="48"/>
      <c r="C751" s="48"/>
      <c r="D751" s="48">
        <v>3500</v>
      </c>
      <c r="E751" s="48">
        <v>3500</v>
      </c>
      <c r="F751" s="48">
        <v>3500</v>
      </c>
    </row>
  </sheetData>
  <mergeCells count="2">
    <mergeCell ref="A1:F1"/>
    <mergeCell ref="A2:F2"/>
  </mergeCells>
  <pageMargins left="0.7" right="0.7" top="0.75" bottom="0.75" header="0.3" footer="0.3"/>
  <pageSetup paperSize="9" scale="6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Uvod</vt:lpstr>
      <vt:lpstr>Sažetak</vt:lpstr>
      <vt:lpstr> Račun prihoda i rashoda</vt:lpstr>
      <vt:lpstr>Prihodi i rashodi po izvorima</vt:lpstr>
      <vt:lpstr>Funkcijska klasifikacija</vt:lpstr>
      <vt:lpstr>Račun financiranja</vt:lpstr>
      <vt:lpstr>Račun financiranja po izvorima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Ana</cp:lastModifiedBy>
  <cp:lastPrinted>2026-08-26T08:28:24Z</cp:lastPrinted>
  <dcterms:created xsi:type="dcterms:W3CDTF">2022-08-12T12:51:27Z</dcterms:created>
  <dcterms:modified xsi:type="dcterms:W3CDTF">2026-09-28T07:57:32Z</dcterms:modified>
</cp:coreProperties>
</file>