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\Desktop\FINANCIJE 2026\Rebalans I\"/>
    </mc:Choice>
  </mc:AlternateContent>
  <xr:revisionPtr revIDLastSave="0" documentId="8_{5D0EE3A4-D5E0-4BE7-8DE0-FD7A5B88D3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" sheetId="16" r:id="rId6"/>
    <sheet name="Račun financiranja po izvorima" sheetId="9" r:id="rId7"/>
    <sheet name="Račun financiranja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0" l="1"/>
  <c r="H9" i="10"/>
  <c r="F27" i="3" l="1"/>
  <c r="F16" i="3"/>
  <c r="D33" i="8"/>
  <c r="D12" i="8"/>
  <c r="D12" i="5"/>
  <c r="D13" i="5"/>
  <c r="D11" i="5"/>
  <c r="D316" i="16" l="1"/>
  <c r="B448" i="16" l="1"/>
  <c r="B446" i="16" s="1"/>
  <c r="H11" i="10"/>
  <c r="G11" i="10"/>
  <c r="H8" i="10"/>
  <c r="G8" i="10"/>
  <c r="F11" i="3"/>
  <c r="F10" i="3" s="1"/>
  <c r="E11" i="3"/>
  <c r="E10" i="3" s="1"/>
  <c r="F8" i="10"/>
  <c r="F31" i="3"/>
  <c r="E31" i="3"/>
  <c r="F25" i="3"/>
  <c r="F24" i="3" s="1"/>
  <c r="E25" i="3"/>
  <c r="D42" i="8"/>
  <c r="C42" i="8"/>
  <c r="D32" i="8"/>
  <c r="D31" i="8" s="1"/>
  <c r="C32" i="8"/>
  <c r="D11" i="8"/>
  <c r="D10" i="8" s="1"/>
  <c r="C11" i="8"/>
  <c r="C10" i="8" s="1"/>
  <c r="B11" i="8"/>
  <c r="B42" i="8"/>
  <c r="D423" i="16"/>
  <c r="B423" i="16"/>
  <c r="H14" i="10" l="1"/>
  <c r="G14" i="10"/>
  <c r="E24" i="3"/>
  <c r="C31" i="8"/>
  <c r="B447" i="16"/>
  <c r="D407" i="16"/>
  <c r="D402" i="16"/>
  <c r="D374" i="16"/>
  <c r="D373" i="16" s="1"/>
  <c r="D363" i="16"/>
  <c r="D350" i="16"/>
  <c r="D338" i="16"/>
  <c r="D337" i="16" s="1"/>
  <c r="D325" i="16"/>
  <c r="D285" i="16"/>
  <c r="D269" i="16"/>
  <c r="D268" i="16" s="1"/>
  <c r="D241" i="16"/>
  <c r="D240" i="16" s="1"/>
  <c r="D231" i="16"/>
  <c r="D227" i="16" s="1"/>
  <c r="D188" i="16"/>
  <c r="D180" i="16" s="1"/>
  <c r="D173" i="16"/>
  <c r="D132" i="16"/>
  <c r="D129" i="16"/>
  <c r="D126" i="16"/>
  <c r="D109" i="16"/>
  <c r="D100" i="16"/>
  <c r="D91" i="16"/>
  <c r="D90" i="16" s="1"/>
  <c r="D86" i="16" s="1"/>
  <c r="D69" i="16"/>
  <c r="D65" i="16"/>
  <c r="D62" i="16"/>
  <c r="D57" i="16"/>
  <c r="D55" i="16"/>
  <c r="D53" i="16"/>
  <c r="D47" i="16"/>
  <c r="D41" i="16"/>
  <c r="D38" i="16"/>
  <c r="D35" i="16"/>
  <c r="D33" i="16"/>
  <c r="D30" i="16"/>
  <c r="D27" i="16"/>
  <c r="D24" i="16"/>
  <c r="D18" i="16"/>
  <c r="D14" i="16"/>
  <c r="D10" i="16"/>
  <c r="B47" i="16"/>
  <c r="B109" i="16"/>
  <c r="B10" i="8"/>
  <c r="B269" i="16"/>
  <c r="B268" i="16" s="1"/>
  <c r="B285" i="16"/>
  <c r="B188" i="16"/>
  <c r="B180" i="16" s="1"/>
  <c r="B173" i="16"/>
  <c r="B402" i="16"/>
  <c r="B407" i="16"/>
  <c r="B374" i="16"/>
  <c r="B373" i="16" s="1"/>
  <c r="B363" i="16"/>
  <c r="B350" i="16"/>
  <c r="B325" i="16"/>
  <c r="B338" i="16"/>
  <c r="B337" i="16" s="1"/>
  <c r="B241" i="16"/>
  <c r="B240" i="16" s="1"/>
  <c r="B231" i="16"/>
  <c r="D264" i="16" l="1"/>
  <c r="D263" i="16" s="1"/>
  <c r="D397" i="16"/>
  <c r="D396" i="16" s="1"/>
  <c r="D390" i="16" s="1"/>
  <c r="D349" i="16"/>
  <c r="D348" i="16" s="1"/>
  <c r="D9" i="16"/>
  <c r="D85" i="16"/>
  <c r="D84" i="16" s="1"/>
  <c r="D37" i="16"/>
  <c r="D125" i="16"/>
  <c r="D122" i="16" s="1"/>
  <c r="D108" i="16" s="1"/>
  <c r="D17" i="16"/>
  <c r="D226" i="16"/>
  <c r="D172" i="16"/>
  <c r="D324" i="16"/>
  <c r="B172" i="16"/>
  <c r="B264" i="16"/>
  <c r="B263" i="16" s="1"/>
  <c r="B397" i="16"/>
  <c r="B396" i="16" s="1"/>
  <c r="B390" i="16" s="1"/>
  <c r="B349" i="16"/>
  <c r="B348" i="16" s="1"/>
  <c r="B324" i="16"/>
  <c r="D225" i="16" l="1"/>
  <c r="C7" i="16"/>
  <c r="D107" i="16"/>
  <c r="D8" i="16"/>
  <c r="D7" i="16" s="1"/>
  <c r="B227" i="16"/>
  <c r="B226" i="16" s="1"/>
  <c r="B225" i="16" s="1"/>
  <c r="D5" i="16" l="1"/>
  <c r="C5" i="16"/>
  <c r="B132" i="16"/>
  <c r="B129" i="16"/>
  <c r="B126" i="16"/>
  <c r="B100" i="16"/>
  <c r="B91" i="16"/>
  <c r="B90" i="16" s="1"/>
  <c r="B86" i="16" s="1"/>
  <c r="B38" i="16"/>
  <c r="B18" i="16"/>
  <c r="B69" i="16"/>
  <c r="B65" i="16"/>
  <c r="B62" i="16"/>
  <c r="B57" i="16"/>
  <c r="B55" i="16"/>
  <c r="B53" i="16"/>
  <c r="B41" i="16"/>
  <c r="B35" i="16"/>
  <c r="B33" i="16"/>
  <c r="B30" i="16"/>
  <c r="B27" i="16"/>
  <c r="B24" i="16"/>
  <c r="B14" i="16"/>
  <c r="B10" i="16"/>
  <c r="B125" i="16" l="1"/>
  <c r="B122" i="16" s="1"/>
  <c r="B9" i="16"/>
  <c r="B85" i="16"/>
  <c r="B84" i="16" s="1"/>
  <c r="B17" i="16"/>
  <c r="B37" i="16"/>
  <c r="B108" i="16" l="1"/>
  <c r="B107" i="16" s="1"/>
  <c r="B5" i="16" s="1"/>
  <c r="B8" i="16"/>
  <c r="B7" i="16" s="1"/>
  <c r="F11" i="10" l="1"/>
  <c r="D11" i="3"/>
  <c r="D10" i="3" s="1"/>
  <c r="D31" i="3"/>
  <c r="D25" i="3"/>
  <c r="F14" i="10" l="1"/>
  <c r="D24" i="3"/>
  <c r="B32" i="8" l="1"/>
  <c r="B31" i="8" s="1"/>
  <c r="F37" i="10" l="1"/>
  <c r="G37" i="10" s="1"/>
  <c r="H34" i="10" s="1"/>
  <c r="H37" i="10" s="1"/>
  <c r="H21" i="10"/>
  <c r="G21" i="10"/>
  <c r="F21" i="10"/>
  <c r="G22" i="10" l="1"/>
  <c r="G28" i="10" s="1"/>
  <c r="G29" i="10" s="1"/>
  <c r="H22" i="10"/>
  <c r="H28" i="10" s="1"/>
  <c r="H29" i="10" s="1"/>
  <c r="F22" i="10" l="1"/>
  <c r="F28" i="10" s="1"/>
  <c r="F29" i="10" s="1"/>
</calcChain>
</file>

<file path=xl/sharedStrings.xml><?xml version="1.0" encoding="utf-8"?>
<sst xmlns="http://schemas.openxmlformats.org/spreadsheetml/2006/main" count="642" uniqueCount="267">
  <si>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</si>
  <si>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</si>
  <si>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</si>
  <si>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</si>
  <si>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</si>
  <si>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</si>
  <si>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</si>
  <si>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</si>
  <si>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</si>
  <si>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</si>
  <si>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</si>
  <si>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</si>
  <si>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</si>
  <si>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</si>
  <si>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</si>
  <si>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</si>
  <si>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</si>
  <si>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</si>
  <si>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</si>
  <si>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</si>
  <si>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</si>
  <si>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</si>
  <si>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</si>
  <si>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</si>
  <si>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</si>
  <si>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</si>
  <si>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</si>
  <si>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</si>
  <si>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</si>
  <si>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</si>
  <si>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</si>
  <si>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</si>
  <si>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</si>
  <si>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</si>
  <si>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</si>
  <si>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</si>
  <si>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</si>
  <si>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</si>
  <si>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</si>
  <si>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</si>
  <si>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</si>
  <si>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</si>
  <si>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</si>
  <si>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</si>
  <si>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</si>
  <si>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</si>
  <si>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</si>
  <si>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</si>
  <si>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</si>
  <si>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</si>
  <si>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</si>
  <si>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</si>
  <si>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</si>
  <si>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</si>
  <si>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</si>
  <si>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</si>
  <si>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</si>
  <si>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</si>
  <si>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</si>
  <si>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</si>
  <si>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</si>
  <si>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</si>
  <si>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</si>
  <si>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</si>
  <si>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</si>
  <si>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</si>
  <si>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</si>
  <si>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</si>
  <si>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</si>
  <si>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</si>
  <si>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</si>
  <si>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</si>
  <si>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</si>
  <si>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4 Rashodi za nabavu nefinancijske imovine</t>
  </si>
  <si>
    <t>Prihodi od prodaje proizvoda i robe te pruženih usluga</t>
  </si>
  <si>
    <t>Vrsta rashoda/ izdataka</t>
  </si>
  <si>
    <t>Tekuće donacije</t>
  </si>
  <si>
    <t>BROJČANA OZNAKA I NAZIV</t>
  </si>
  <si>
    <t>09 OBRAZOVANJE</t>
  </si>
  <si>
    <t>091 Predškolsko I osnovno obrazovanje</t>
  </si>
  <si>
    <t>11 Opći prihodi i primici</t>
  </si>
  <si>
    <t>22 Višak/manjak prihoda</t>
  </si>
  <si>
    <t>11927 OŠ LAPAD</t>
  </si>
  <si>
    <t>18054001 MATERIJALNI I FINANCIJSKI RASHODI</t>
  </si>
  <si>
    <t>32 Materijalni rashodi</t>
  </si>
  <si>
    <t>3211 Službena putovanja</t>
  </si>
  <si>
    <t>3213 Stručno usavršavanje zaposlenika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</si>
  <si>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</si>
  <si>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</si>
  <si>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</si>
  <si>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</si>
  <si>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</si>
  <si>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</si>
  <si>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</si>
  <si>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</si>
  <si>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</si>
  <si>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</si>
  <si>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</si>
  <si>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</si>
  <si>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</si>
  <si>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</si>
  <si>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</si>
  <si>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</si>
  <si>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</si>
  <si>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</si>
  <si>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</si>
  <si>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</si>
  <si>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3431 Bankarske usluge i usluge platnog prometa</t>
  </si>
  <si>
    <t>18054004 REDOVNA DJELATNOST OSNOVNOG OBRAZOVANJA</t>
  </si>
  <si>
    <t>31 Rashodi za zaposlene</t>
  </si>
  <si>
    <t>3111 Plaće za redovan rad</t>
  </si>
  <si>
    <t>3121 Ostali rashodi za zaposlene</t>
  </si>
  <si>
    <t>3132 Doprinos za zdravstveno osiguranje</t>
  </si>
  <si>
    <t>3212 Naknade za prijevoz, za rad na terenu i odvojeni život</t>
  </si>
  <si>
    <t>18055002 OSTALI PROJEKTI U OSNOVNOM ŠKOLSTVU</t>
  </si>
  <si>
    <t>Izvor: 11 Opći prihodi i primici</t>
  </si>
  <si>
    <t>37 Naknade građanima i kućanstvima na temelju osiguranja i druge naknade</t>
  </si>
  <si>
    <t>3722 Naknade građanima i kućanstvima u naravi</t>
  </si>
  <si>
    <t>42 Rashodi za nabavu proizvedene dugotrajne imovine</t>
  </si>
  <si>
    <t>4227 Uređaji, strojevi i oprema za ostale namjene</t>
  </si>
  <si>
    <t>3721 Naknade građanima i kućanstvima u novcu</t>
  </si>
  <si>
    <t>38 Rashodi za donacije, kazne, naknade šteta i kapitalne pomoći</t>
  </si>
  <si>
    <t>3812 Tekuće donacije u naravi</t>
  </si>
  <si>
    <t>4221 Uredska oprema i namještaj</t>
  </si>
  <si>
    <t>18055006 PRODUŽENI BORAVAK</t>
  </si>
  <si>
    <t>3214 Ostale naknade troškova zaposlenima</t>
  </si>
  <si>
    <t>4223 Oprema za održavanje i zaštitu</t>
  </si>
  <si>
    <t>18055021 TEKUĆE I INVESTICIJSKO ODRŽAVANJE IZNAD MINIMALNOG STANDARDA</t>
  </si>
  <si>
    <t>18055023 STRUČNO RAZVOJNE SLUŽBE</t>
  </si>
  <si>
    <t>18055036 ASISTENT U NASTAVI</t>
  </si>
  <si>
    <t>18055037 SUFINANCIRANJE ŠKOLSKOG ŠPORTA</t>
  </si>
  <si>
    <t>18055039 NABAVA ŠKOLSKIH UDŽBENIKA</t>
  </si>
  <si>
    <t>4241 Knjige u knjižnicama</t>
  </si>
  <si>
    <t>18055040 SHEMA ŠKOLSKOG VOĆA</t>
  </si>
  <si>
    <t>18055043 PREHRANA ZA UČENIKE U OSNOVNIM ŠKOLAMA</t>
  </si>
  <si>
    <t>18056002 ŠKOLSKA OPREMA</t>
  </si>
  <si>
    <t>4262 Ulaganja u računalne programe</t>
  </si>
  <si>
    <t>18057001 ŠKOLSKA OPREMA</t>
  </si>
  <si>
    <t>3235 Zakupnine i najamnine</t>
  </si>
  <si>
    <t>Plan za 2026.</t>
  </si>
  <si>
    <t>321 Naknade troškova zaposlenima</t>
  </si>
  <si>
    <t>32111 Dnevnice za službeni put u zemlji</t>
  </si>
  <si>
    <t>32113 Naknade za smještaj na službenom putu u zemlji</t>
  </si>
  <si>
    <t>32115 Naknade za prijevoz na službenom putu u zemlji</t>
  </si>
  <si>
    <t>32131 Seminari, savjetovanja i simpoziji</t>
  </si>
  <si>
    <t>32132 Tečajevi i stručni ispiti</t>
  </si>
  <si>
    <t>322 Rashodi za materijal i energiju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</si>
  <si>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</si>
  <si>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</si>
  <si>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</si>
  <si>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</si>
  <si>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</si>
  <si>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</si>
  <si>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32229 Ostali materijal i sirovine</t>
  </si>
  <si>
    <t>32233 Plin</t>
  </si>
  <si>
    <t>32234 Motorni benzin i dizel gorivo</t>
  </si>
  <si>
    <t>32241 Materijal i dijelovi za tekuće i inveticijsko održavanje građevinskih objekata</t>
  </si>
  <si>
    <t>32242 Materijal i dijelovi za tekuće i investicijsko održavanje postrojenja i opreme</t>
  </si>
  <si>
    <t>32251 Sitni inventar</t>
  </si>
  <si>
    <t>32271 Službena, radna i zaštitna odjeća i obuća</t>
  </si>
  <si>
    <t>323 Rashodi za usluge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</si>
  <si>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</si>
  <si>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</si>
  <si>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</si>
  <si>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</si>
  <si>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</si>
  <si>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32339 Ostale usluge promidžbe i informiranja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</si>
  <si>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</si>
  <si>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</si>
  <si>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</si>
  <si>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</si>
  <si>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</si>
  <si>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32354 Licence</t>
  </si>
  <si>
    <t>32361 Obvezni i preventivni zdravstveni pregledi zaposlenika</t>
  </si>
  <si>
    <t>32371 Autorski honorari</t>
  </si>
  <si>
    <t>32372 Ugovori o djelu</t>
  </si>
  <si>
    <t>32375 Geodetsko-katastarske usluge</t>
  </si>
  <si>
    <t>32379 Ostale intelektualne usluge</t>
  </si>
  <si>
    <t>32381 Usluge ažuriranja računalnih baza</t>
  </si>
  <si>
    <t>32389 Ostale računalne usluge</t>
  </si>
  <si>
    <t>32391 Grafičke i tiskarske usluge, usluge kopiranja i uvezivanja i slično</t>
  </si>
  <si>
    <t>32396 Usluge čuvanja imovine i osoba</t>
  </si>
  <si>
    <t>32399 Ostale nespomenute usluge</t>
  </si>
  <si>
    <t>329 Ostali nespomenuti rashodi poslovanja</t>
  </si>
  <si>
    <t>32922 Premije osiguranja ostale imovine</t>
  </si>
  <si>
    <t>32931 Reprezentacija</t>
  </si>
  <si>
    <t>32941 Tuzemne članarine</t>
  </si>
  <si>
    <t>32959 Ostale pristojbe i naknade</t>
  </si>
  <si>
    <t>32999 Ostali nespomenuti rashodi poslovanja</t>
  </si>
  <si>
    <t>343 Ostali financijski rashodi</t>
  </si>
  <si>
    <t>34312 Usluge platnog prometa</t>
  </si>
  <si>
    <t>311 Plaće</t>
  </si>
  <si>
    <t>31111 Plaće za zaposlene</t>
  </si>
  <si>
    <t>312 Ostali rashodi za zaposlene</t>
  </si>
  <si>
    <t>31212 Nagrade</t>
  </si>
  <si>
    <t>31213 Darovi</t>
  </si>
  <si>
    <t>31214 Otpremnine</t>
  </si>
  <si>
    <t>31215 Naknade za bolest, invalidnost i smrtni slučaj</t>
  </si>
  <si>
    <t>31216 Regres za godišnji odmor</t>
  </si>
  <si>
    <t>313 Doprinosi na plaće</t>
  </si>
  <si>
    <t>31321 Doprinosi za obvezno zdravstveno osiguranje</t>
  </si>
  <si>
    <t>32121 Naknade za prijevoz na posao i s posla</t>
  </si>
  <si>
    <t>32955 Novčana naknada poslodavca zbog nezapošljavanja osoba s invaliditetom</t>
  </si>
  <si>
    <t>32231 Električna energija</t>
  </si>
  <si>
    <t>32239 Ostali materijali za proizvodnju energije (ugljen, drva, teško ulje)</t>
  </si>
  <si>
    <t>372 Ostale naknade građanima i kućanstvima iz proračuna</t>
  </si>
  <si>
    <t>37221 Sufinanciranje cijene prijevoza</t>
  </si>
  <si>
    <t>37229 Ostale naknade iz proračuna u naravi</t>
  </si>
  <si>
    <t>422 Postrojenja i oprema</t>
  </si>
  <si>
    <t>42271 Uređaji</t>
  </si>
  <si>
    <t>37219 Ostale naknade iz proračuna u novcu</t>
  </si>
  <si>
    <t>381 Tekuće donacije</t>
  </si>
  <si>
    <t>38129 Ostale tekuće donacije u naravi</t>
  </si>
  <si>
    <t>42211 Računala i računalna oprema</t>
  </si>
  <si>
    <t>42212 Uredski namještaj</t>
  </si>
  <si>
    <t>424 Knjige, umjetnička djela i ostale izložbene vrijednosti</t>
  </si>
  <si>
    <t>42411 Knjige u knjižnici</t>
  </si>
  <si>
    <t>32373 Usluge odvjetnika i pravnog savjetovanja</t>
  </si>
  <si>
    <t>32141 Naknada za korištenje privatnog automobila u službene svrhe</t>
  </si>
  <si>
    <t>32224 Namirnice</t>
  </si>
  <si>
    <t>32363 Laboratorijske usluge</t>
  </si>
  <si>
    <t>32953 Javnobilježničke pristojbe</t>
  </si>
  <si>
    <t>42231 Oprema za grijanje, ventilaciju i hlađenje</t>
  </si>
  <si>
    <t>42233 Oprema za protupožarnu zaštitu (osim vozila)</t>
  </si>
  <si>
    <t>32319 Ostale usluge za komunikaciju i prijevoz</t>
  </si>
  <si>
    <t>42239 Ostala oprema za održavanje i zaštitu</t>
  </si>
  <si>
    <t>426 Nematerijalna proizvedena imovina</t>
  </si>
  <si>
    <t>42621 Ulaganje u računalne programe</t>
  </si>
  <si>
    <t>FINANCIJSKI PLAN PRORAČUNSKOG KORISNIKA OSNOVNE ŠKOLE LAPAD
ZA 2026. I PROJEKCIJA ZA 2027. I 2028. GODINU</t>
  </si>
  <si>
    <t>UKUPNO</t>
  </si>
  <si>
    <t>FINANCIJSKI PLAN PRORAČUNSKOG KORISNIKA JEDINICE LOKALNE I PODRUČNE (REGIONALNE) SAMOUPRAVE 
ZA 2026. I PROJEKCIJA ZA 2027. I 2028. GODINU</t>
  </si>
  <si>
    <t>Proračun za 2026.</t>
  </si>
  <si>
    <t>Izvor: 41 Potpore za decentralizirane izdatke</t>
  </si>
  <si>
    <t>Izvor: 59 Pomoći iz državnog proračuna za plaće te ostale rashode za zaposlene</t>
  </si>
  <si>
    <t>Izvor: 35 Vlastiti prihodi proračunskih korisnika</t>
  </si>
  <si>
    <t>Izvor: 99 Višak / manjak prihoda proračunskih korisnika</t>
  </si>
  <si>
    <t>Izvor: 65 Donacije i ostali namjenski prihodi proračunskih korisnika</t>
  </si>
  <si>
    <t>Izvor: 52 Namjenske tekuće pomoći</t>
  </si>
  <si>
    <t>Naknade građanima i kućanstvima na temelju osiguranja i druge naknade</t>
  </si>
  <si>
    <t>35 Vlastiti prihodi</t>
  </si>
  <si>
    <t>99 Višak /manjak proračunskik  korisnika</t>
  </si>
  <si>
    <t>41 Potpore za decentralizirane izdatke</t>
  </si>
  <si>
    <t xml:space="preserve">52 Namjenske tekuće pomoći </t>
  </si>
  <si>
    <t>59 Pomoći iz državnog proračuna za plaće te ostale rashode za zaposlene</t>
  </si>
  <si>
    <t>65 Donacije i ostali namjenski prihodi</t>
  </si>
  <si>
    <t>99 Višak /manjak prihoda proračunskih   korisnika</t>
  </si>
  <si>
    <t>65 Donacije</t>
  </si>
  <si>
    <t>41 Opći prihodi i primici</t>
  </si>
  <si>
    <t>99 Višak/manjak prihoda proračunskih korisnika</t>
  </si>
  <si>
    <t>Izvor: 5.56 EU fondovi-pomoći</t>
  </si>
  <si>
    <t>4225 Instrumenti, uređaji I strojevi</t>
  </si>
  <si>
    <t>42259 Ostali instrumenti, uređaji I strojevi</t>
  </si>
  <si>
    <t>422 Postrojenja I opreme</t>
  </si>
  <si>
    <t>4227 Uređaji, strojevi I oprema za ostale namjene</t>
  </si>
  <si>
    <t>4271 Uređaji</t>
  </si>
  <si>
    <t>38 Rashodi za donacije, kazne, naknade šteta I kapitalne pomoći</t>
  </si>
  <si>
    <t>3812 Tekuće donacije naravi</t>
  </si>
  <si>
    <t>59 Pomoći iz dr.pr.za plaće te ostale rashode za zaposlene</t>
  </si>
  <si>
    <t xml:space="preserve">5.56EU fondovi - Pomoći </t>
  </si>
  <si>
    <t xml:space="preserve">5.56 EU fondovi - Pomoći </t>
  </si>
  <si>
    <t>Povećanje/smanjenje</t>
  </si>
  <si>
    <t>Novi plan 2026.</t>
  </si>
  <si>
    <t>Novi plan za 2026.</t>
  </si>
  <si>
    <r>
      <rPr>
        <b/>
        <sz val="14"/>
        <color theme="1"/>
        <rFont val="Times New Roman"/>
        <family val="1"/>
        <charset val="238"/>
      </rPr>
      <t>OSNOVNA ŠKOLA LAPAD</t>
    </r>
    <r>
      <rPr>
        <sz val="11"/>
        <color theme="1"/>
        <rFont val="Times New Roman"/>
        <family val="1"/>
        <charset val="238"/>
      </rPr>
      <t xml:space="preserve">
Od Batale 26 | 20 000 Dubrovnik | e-mail: tajnistvo@os-lapad-du.skole.hr
Tel: 020/356-100 | OIB: 65525385872 | ŠIFRA: 19-018-002
REPUBLIKA HRVATSKA | DUBROVAČKO-NERETVANSKA ŽUPANIJA | GRAD DUBROVNIK</t>
    </r>
  </si>
  <si>
    <t>KLASA: 400-01/26-01/4</t>
  </si>
  <si>
    <t>URBROJ: 2117-1-129-03-26-1</t>
  </si>
  <si>
    <r>
      <t xml:space="preserve">
REBALANS I FINANCIJSKOG PLANA ZA 2026. GODINU 
</t>
    </r>
    <r>
      <rPr>
        <sz val="20"/>
        <color theme="1"/>
        <rFont val="Calibri"/>
        <family val="2"/>
        <scheme val="minor"/>
      </rPr>
      <t>Dubrovnik, 09. lipnja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</si>
</sst>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6" fillId="0" borderId="0"/>
    <xf numFmtId="0" fontId="13" fillId="0" borderId="0"/>
    <xf numFmtId="0" fontId="3" fillId="0" borderId="0"/>
    <xf numFmtId="0" fontId="14" fillId="0" borderId="0"/>
    <xf numFmtId="44" fontId="14" fillId="0" borderId="0" applyFont="0" applyFill="0" applyBorder="0" applyAlignment="0" applyProtection="0"/>
    <xf numFmtId="0" fontId="15" fillId="0" borderId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1" fillId="7" borderId="0" applyNumberFormat="0" applyBorder="0" applyAlignment="0" applyProtection="0"/>
    <xf numFmtId="0" fontId="16" fillId="0" borderId="0"/>
    <xf numFmtId="0" fontId="15" fillId="5" borderId="6" applyNumberFormat="0" applyAlignment="0" applyProtection="0"/>
    <xf numFmtId="44" fontId="14" fillId="0" borderId="0" applyFont="0" applyFill="0" applyBorder="0" applyAlignment="0" applyProtection="0"/>
    <xf numFmtId="0" fontId="22" fillId="9" borderId="9" applyNumberFormat="0" applyFont="0" applyAlignment="0" applyProtection="0"/>
    <xf numFmtId="0" fontId="22" fillId="10" borderId="0" applyNumberFormat="0" applyBorder="0" applyAlignment="0" applyProtection="0"/>
  </cellStyleXfs>
  <cellXfs count="172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/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" fillId="10" borderId="3" xfId="16" applyNumberFormat="1" applyFont="1" applyBorder="1" applyAlignment="1" applyProtection="1">
      <alignment horizontal="left" vertical="center" wrapText="1"/>
    </xf>
    <xf numFmtId="0" fontId="1" fillId="10" borderId="3" xfId="16" applyNumberFormat="1" applyFont="1" applyBorder="1" applyAlignment="1" applyProtection="1">
      <alignment horizontal="center" vertical="center" wrapText="1"/>
    </xf>
    <xf numFmtId="0" fontId="1" fillId="10" borderId="4" xfId="16" applyNumberFormat="1" applyFont="1" applyBorder="1" applyAlignment="1" applyProtection="1">
      <alignment horizontal="center" vertical="center" wrapText="1"/>
    </xf>
    <xf numFmtId="0" fontId="1" fillId="10" borderId="4" xfId="16" applyNumberFormat="1" applyFont="1" applyBorder="1" applyAlignment="1" applyProtection="1">
      <alignment horizontal="left" vertical="center" wrapText="1"/>
    </xf>
    <xf numFmtId="0" fontId="0" fillId="0" borderId="0" xfId="0" applyFont="1"/>
    <xf numFmtId="0" fontId="30" fillId="2" borderId="3" xfId="0" applyNumberFormat="1" applyFont="1" applyFill="1" applyBorder="1" applyAlignment="1" applyProtection="1">
      <alignment horizontal="left" vertical="center" wrapText="1"/>
    </xf>
    <xf numFmtId="0" fontId="31" fillId="2" borderId="3" xfId="0" quotePrefix="1" applyFont="1" applyFill="1" applyBorder="1" applyAlignment="1">
      <alignment horizontal="left" vertical="center" wrapText="1"/>
    </xf>
    <xf numFmtId="0" fontId="30" fillId="2" borderId="3" xfId="0" quotePrefix="1" applyFont="1" applyFill="1" applyBorder="1" applyAlignment="1">
      <alignment horizontal="left" vertical="center"/>
    </xf>
    <xf numFmtId="0" fontId="30" fillId="2" borderId="3" xfId="0" applyNumberFormat="1" applyFont="1" applyFill="1" applyBorder="1" applyAlignment="1" applyProtection="1">
      <alignment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vertical="center" wrapText="1"/>
    </xf>
    <xf numFmtId="0" fontId="28" fillId="0" borderId="0" xfId="0" applyFont="1"/>
    <xf numFmtId="0" fontId="32" fillId="2" borderId="3" xfId="0" applyNumberFormat="1" applyFont="1" applyFill="1" applyBorder="1" applyAlignment="1" applyProtection="1">
      <alignment horizontal="center" vertical="center" wrapText="1"/>
    </xf>
    <xf numFmtId="3" fontId="32" fillId="3" borderId="3" xfId="0" applyNumberFormat="1" applyFont="1" applyFill="1" applyBorder="1" applyAlignment="1">
      <alignment horizontal="right"/>
    </xf>
    <xf numFmtId="0" fontId="32" fillId="0" borderId="1" xfId="0" quotePrefix="1" applyFont="1" applyBorder="1" applyAlignment="1">
      <alignment horizontal="left" wrapText="1"/>
    </xf>
    <xf numFmtId="0" fontId="32" fillId="0" borderId="2" xfId="0" quotePrefix="1" applyFont="1" applyBorder="1" applyAlignment="1">
      <alignment horizontal="left" wrapText="1"/>
    </xf>
    <xf numFmtId="0" fontId="32" fillId="0" borderId="2" xfId="0" quotePrefix="1" applyFont="1" applyBorder="1" applyAlignment="1">
      <alignment horizontal="center" wrapText="1"/>
    </xf>
    <xf numFmtId="0" fontId="32" fillId="0" borderId="2" xfId="0" quotePrefix="1" applyNumberFormat="1" applyFont="1" applyFill="1" applyBorder="1" applyAlignment="1" applyProtection="1">
      <alignment horizontal="left"/>
    </xf>
    <xf numFmtId="3" fontId="32" fillId="0" borderId="3" xfId="0" applyNumberFormat="1" applyFont="1" applyBorder="1" applyAlignment="1">
      <alignment horizontal="right"/>
    </xf>
    <xf numFmtId="3" fontId="32" fillId="0" borderId="3" xfId="0" applyNumberFormat="1" applyFont="1" applyFill="1" applyBorder="1" applyAlignment="1" applyProtection="1">
      <alignment horizontal="right" wrapText="1"/>
    </xf>
    <xf numFmtId="0" fontId="35" fillId="0" borderId="0" xfId="0" quotePrefix="1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/>
    <xf numFmtId="3" fontId="32" fillId="4" borderId="1" xfId="0" quotePrefix="1" applyNumberFormat="1" applyFont="1" applyFill="1" applyBorder="1" applyAlignment="1">
      <alignment horizontal="right"/>
    </xf>
    <xf numFmtId="3" fontId="32" fillId="4" borderId="3" xfId="0" applyNumberFormat="1" applyFont="1" applyFill="1" applyBorder="1" applyAlignment="1" applyProtection="1">
      <alignment horizontal="right" wrapText="1"/>
    </xf>
    <xf numFmtId="3" fontId="32" fillId="3" borderId="1" xfId="0" quotePrefix="1" applyNumberFormat="1" applyFont="1" applyFill="1" applyBorder="1" applyAlignment="1">
      <alignment horizontal="right"/>
    </xf>
    <xf numFmtId="3" fontId="32" fillId="3" borderId="3" xfId="0" quotePrefix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/>
    <xf numFmtId="0" fontId="34" fillId="0" borderId="0" xfId="0" applyFont="1"/>
    <xf numFmtId="0" fontId="28" fillId="0" borderId="0" xfId="0" quotePrefix="1" applyFont="1"/>
    <xf numFmtId="4" fontId="30" fillId="2" borderId="3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2" fillId="4" borderId="4" xfId="0" applyNumberFormat="1" applyFont="1" applyFill="1" applyBorder="1" applyAlignment="1" applyProtection="1">
      <alignment horizontal="center" vertical="center" wrapText="1"/>
    </xf>
    <xf numFmtId="4" fontId="30" fillId="9" borderId="9" xfId="15" applyNumberFormat="1" applyFont="1" applyAlignment="1">
      <alignment horizontal="right"/>
    </xf>
    <xf numFmtId="0" fontId="32" fillId="4" borderId="3" xfId="0" applyNumberFormat="1" applyFont="1" applyFill="1" applyBorder="1" applyAlignment="1" applyProtection="1">
      <alignment horizontal="center" vertical="center" wrapText="1"/>
    </xf>
    <xf numFmtId="0" fontId="32" fillId="9" borderId="9" xfId="15" applyNumberFormat="1" applyFont="1" applyAlignment="1" applyProtection="1">
      <alignment vertical="center" wrapText="1"/>
    </xf>
    <xf numFmtId="0" fontId="31" fillId="2" borderId="3" xfId="0" quotePrefix="1" applyFont="1" applyFill="1" applyBorder="1" applyAlignment="1">
      <alignment horizontal="left" vertical="center"/>
    </xf>
    <xf numFmtId="0" fontId="32" fillId="9" borderId="9" xfId="15" applyNumberFormat="1" applyFont="1" applyAlignment="1" applyProtection="1">
      <alignment horizontal="left" vertical="center" wrapText="1"/>
    </xf>
    <xf numFmtId="0" fontId="32" fillId="0" borderId="3" xfId="0" applyNumberFormat="1" applyFont="1" applyFill="1" applyBorder="1" applyAlignment="1" applyProtection="1">
      <alignment horizontal="left" vertical="center" wrapText="1"/>
    </xf>
    <xf numFmtId="0" fontId="30" fillId="0" borderId="0" xfId="0" applyNumberFormat="1" applyFont="1" applyFill="1" applyBorder="1" applyAlignment="1" applyProtection="1">
      <alignment vertical="center" wrapText="1"/>
    </xf>
    <xf numFmtId="4" fontId="32" fillId="0" borderId="3" xfId="0" applyNumberFormat="1" applyFont="1" applyFill="1" applyBorder="1" applyAlignment="1" applyProtection="1">
      <alignment horizontal="center" vertical="center" wrapText="1"/>
    </xf>
    <xf numFmtId="0" fontId="32" fillId="0" borderId="3" xfId="0" applyNumberFormat="1" applyFont="1" applyFill="1" applyBorder="1" applyAlignment="1" applyProtection="1">
      <alignment horizontal="center" vertical="center" wrapText="1"/>
    </xf>
    <xf numFmtId="0" fontId="32" fillId="0" borderId="4" xfId="0" applyNumberFormat="1" applyFont="1" applyFill="1" applyBorder="1" applyAlignment="1" applyProtection="1">
      <alignment horizontal="center" vertical="center" wrapText="1"/>
    </xf>
    <xf numFmtId="0" fontId="32" fillId="0" borderId="4" xfId="0" applyNumberFormat="1" applyFont="1" applyFill="1" applyBorder="1" applyAlignment="1" applyProtection="1">
      <alignment horizontal="left" vertical="center" wrapText="1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0" fontId="32" fillId="9" borderId="21" xfId="15" applyNumberFormat="1" applyFont="1" applyBorder="1" applyAlignment="1" applyProtection="1">
      <alignment horizontal="left" vertical="center" wrapText="1"/>
    </xf>
    <xf numFmtId="0" fontId="32" fillId="9" borderId="9" xfId="15" applyFont="1" applyAlignment="1">
      <alignment horizontal="left" vertical="center"/>
    </xf>
    <xf numFmtId="0" fontId="32" fillId="9" borderId="9" xfId="15" applyNumberFormat="1" applyFont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vertical="center" wrapText="1"/>
    </xf>
    <xf numFmtId="4" fontId="32" fillId="3" borderId="3" xfId="0" applyNumberFormat="1" applyFont="1" applyFill="1" applyBorder="1" applyAlignment="1">
      <alignment horizontal="right"/>
    </xf>
    <xf numFmtId="4" fontId="32" fillId="0" borderId="3" xfId="0" applyNumberFormat="1" applyFont="1" applyFill="1" applyBorder="1" applyAlignment="1">
      <alignment horizontal="right"/>
    </xf>
    <xf numFmtId="4" fontId="32" fillId="0" borderId="3" xfId="0" applyNumberFormat="1" applyFont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left" wrapText="1"/>
    </xf>
    <xf numFmtId="0" fontId="36" fillId="0" borderId="0" xfId="0" applyNumberFormat="1" applyFont="1" applyFill="1" applyBorder="1" applyAlignment="1" applyProtection="1">
      <alignment wrapText="1"/>
    </xf>
    <xf numFmtId="0" fontId="35" fillId="0" borderId="5" xfId="0" applyNumberFormat="1" applyFont="1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>
      <alignment horizontal="left" vertical="center"/>
    </xf>
    <xf numFmtId="0" fontId="30" fillId="3" borderId="2" xfId="0" applyNumberFormat="1" applyFont="1" applyFill="1" applyBorder="1" applyAlignment="1" applyProtection="1">
      <alignment vertical="center"/>
    </xf>
    <xf numFmtId="0" fontId="32" fillId="9" borderId="3" xfId="15" applyNumberFormat="1" applyFont="1" applyBorder="1" applyAlignment="1" applyProtection="1">
      <alignment vertical="center" wrapText="1"/>
    </xf>
    <xf numFmtId="0" fontId="32" fillId="9" borderId="21" xfId="15" applyNumberFormat="1" applyFont="1" applyBorder="1" applyAlignment="1" applyProtection="1">
      <alignment vertical="center" wrapText="1"/>
    </xf>
    <xf numFmtId="4" fontId="32" fillId="9" borderId="3" xfId="15" applyNumberFormat="1" applyFont="1" applyBorder="1" applyAlignment="1">
      <alignment horizontal="right"/>
    </xf>
    <xf numFmtId="0" fontId="41" fillId="0" borderId="0" xfId="0" applyFont="1"/>
    <xf numFmtId="0" fontId="42" fillId="2" borderId="0" xfId="0" applyFont="1" applyFill="1" applyAlignment="1">
      <alignment horizontal="left" indent="1"/>
    </xf>
    <xf numFmtId="0" fontId="42" fillId="2" borderId="0" xfId="0" applyFont="1" applyFill="1" applyAlignment="1"/>
    <xf numFmtId="0" fontId="1" fillId="13" borderId="3" xfId="0" applyFont="1" applyFill="1" applyBorder="1" applyAlignment="1"/>
    <xf numFmtId="0" fontId="30" fillId="2" borderId="23" xfId="0" applyFont="1" applyFill="1" applyBorder="1" applyAlignment="1">
      <alignment wrapText="1"/>
    </xf>
    <xf numFmtId="0" fontId="32" fillId="2" borderId="23" xfId="0" applyFont="1" applyFill="1" applyBorder="1" applyAlignment="1">
      <alignment wrapText="1"/>
    </xf>
    <xf numFmtId="0" fontId="30" fillId="12" borderId="23" xfId="0" applyFont="1" applyFill="1" applyBorder="1" applyAlignment="1">
      <alignment wrapText="1"/>
    </xf>
    <xf numFmtId="0" fontId="30" fillId="11" borderId="23" xfId="0" applyFont="1" applyFill="1" applyBorder="1" applyAlignment="1">
      <alignment wrapText="1"/>
    </xf>
    <xf numFmtId="4" fontId="32" fillId="2" borderId="23" xfId="0" applyNumberFormat="1" applyFont="1" applyFill="1" applyBorder="1" applyAlignment="1">
      <alignment wrapText="1"/>
    </xf>
    <xf numFmtId="4" fontId="30" fillId="12" borderId="23" xfId="0" applyNumberFormat="1" applyFont="1" applyFill="1" applyBorder="1" applyAlignment="1">
      <alignment wrapText="1"/>
    </xf>
    <xf numFmtId="4" fontId="30" fillId="11" borderId="23" xfId="0" applyNumberFormat="1" applyFont="1" applyFill="1" applyBorder="1" applyAlignment="1">
      <alignment wrapText="1"/>
    </xf>
    <xf numFmtId="4" fontId="30" fillId="2" borderId="23" xfId="0" applyNumberFormat="1" applyFont="1" applyFill="1" applyBorder="1" applyAlignment="1">
      <alignment wrapText="1"/>
    </xf>
    <xf numFmtId="4" fontId="42" fillId="2" borderId="0" xfId="0" applyNumberFormat="1" applyFont="1" applyFill="1" applyAlignment="1">
      <alignment horizontal="left" indent="1"/>
    </xf>
    <xf numFmtId="4" fontId="42" fillId="2" borderId="0" xfId="0" applyNumberFormat="1" applyFont="1" applyFill="1" applyAlignment="1"/>
    <xf numFmtId="0" fontId="32" fillId="14" borderId="3" xfId="0" applyFont="1" applyFill="1" applyBorder="1" applyAlignment="1">
      <alignment horizontal="left" vertical="center"/>
    </xf>
    <xf numFmtId="0" fontId="32" fillId="14" borderId="3" xfId="0" applyNumberFormat="1" applyFont="1" applyFill="1" applyBorder="1" applyAlignment="1" applyProtection="1">
      <alignment horizontal="left" vertical="center"/>
    </xf>
    <xf numFmtId="0" fontId="32" fillId="14" borderId="3" xfId="0" applyNumberFormat="1" applyFont="1" applyFill="1" applyBorder="1" applyAlignment="1" applyProtection="1">
      <alignment vertical="center" wrapText="1"/>
    </xf>
    <xf numFmtId="4" fontId="32" fillId="9" borderId="3" xfId="15" applyNumberFormat="1" applyFont="1" applyBorder="1" applyAlignment="1" applyProtection="1">
      <alignment horizontal="right" vertical="center" wrapText="1"/>
    </xf>
    <xf numFmtId="4" fontId="29" fillId="2" borderId="3" xfId="0" applyNumberFormat="1" applyFont="1" applyFill="1" applyBorder="1" applyAlignment="1">
      <alignment horizontal="right"/>
    </xf>
    <xf numFmtId="4" fontId="29" fillId="9" borderId="9" xfId="15" applyNumberFormat="1" applyFont="1" applyAlignment="1">
      <alignment horizontal="right"/>
    </xf>
    <xf numFmtId="4" fontId="29" fillId="2" borderId="3" xfId="0" applyNumberFormat="1" applyFont="1" applyFill="1" applyBorder="1" applyAlignment="1" applyProtection="1">
      <alignment horizontal="right" wrapText="1"/>
    </xf>
    <xf numFmtId="4" fontId="28" fillId="0" borderId="0" xfId="0" applyNumberFormat="1" applyFont="1"/>
    <xf numFmtId="4" fontId="1" fillId="10" borderId="3" xfId="16" applyNumberFormat="1" applyFont="1" applyBorder="1" applyAlignment="1" applyProtection="1">
      <alignment horizontal="center" vertical="center" wrapText="1"/>
    </xf>
    <xf numFmtId="4" fontId="1" fillId="10" borderId="3" xfId="16" applyNumberFormat="1" applyFont="1" applyBorder="1" applyAlignment="1">
      <alignment horizontal="right"/>
    </xf>
    <xf numFmtId="4" fontId="30" fillId="14" borderId="3" xfId="0" applyNumberFormat="1" applyFont="1" applyFill="1" applyBorder="1" applyAlignment="1">
      <alignment horizontal="right"/>
    </xf>
    <xf numFmtId="4" fontId="32" fillId="4" borderId="3" xfId="0" applyNumberFormat="1" applyFont="1" applyFill="1" applyBorder="1" applyAlignment="1" applyProtection="1">
      <alignment horizontal="center" vertical="center" wrapText="1"/>
    </xf>
    <xf numFmtId="4" fontId="1" fillId="10" borderId="3" xfId="16" applyNumberFormat="1" applyFont="1" applyBorder="1" applyAlignment="1" applyProtection="1">
      <alignment horizontal="right" vertical="center" wrapText="1"/>
    </xf>
    <xf numFmtId="4" fontId="30" fillId="9" borderId="22" xfId="15" applyNumberFormat="1" applyFont="1" applyBorder="1" applyAlignment="1">
      <alignment horizontal="right"/>
    </xf>
    <xf numFmtId="0" fontId="30" fillId="2" borderId="23" xfId="0" applyFont="1" applyFill="1" applyBorder="1" applyAlignment="1">
      <alignment horizontal="left" wrapText="1"/>
    </xf>
    <xf numFmtId="0" fontId="30" fillId="2" borderId="3" xfId="15" applyNumberFormat="1" applyFont="1" applyFill="1" applyBorder="1" applyAlignment="1" applyProtection="1">
      <alignment vertical="center" wrapText="1"/>
    </xf>
    <xf numFmtId="4" fontId="30" fillId="2" borderId="3" xfId="15" applyNumberFormat="1" applyFont="1" applyFill="1" applyBorder="1" applyAlignment="1">
      <alignment horizontal="right"/>
    </xf>
    <xf numFmtId="0" fontId="45" fillId="0" borderId="0" xfId="0" applyFont="1"/>
    <xf numFmtId="4" fontId="32" fillId="9" borderId="3" xfId="15" applyNumberFormat="1" applyFont="1" applyBorder="1" applyAlignment="1"/>
    <xf numFmtId="4" fontId="30" fillId="2" borderId="3" xfId="0" applyNumberFormat="1" applyFont="1" applyFill="1" applyBorder="1" applyAlignment="1"/>
    <xf numFmtId="4" fontId="30" fillId="2" borderId="3" xfId="15" applyNumberFormat="1" applyFont="1" applyFill="1" applyBorder="1" applyAlignment="1"/>
    <xf numFmtId="4" fontId="5" fillId="13" borderId="3" xfId="0" applyNumberFormat="1" applyFont="1" applyFill="1" applyBorder="1" applyAlignment="1" applyProtection="1">
      <alignment horizontal="center" wrapText="1"/>
    </xf>
    <xf numFmtId="0" fontId="43" fillId="0" borderId="13" xfId="0" applyFont="1" applyBorder="1" applyAlignment="1">
      <alignment horizontal="center" vertical="top" wrapText="1"/>
    </xf>
    <xf numFmtId="0" fontId="43" fillId="0" borderId="14" xfId="0" applyFont="1" applyBorder="1" applyAlignment="1">
      <alignment horizontal="center" vertical="top"/>
    </xf>
    <xf numFmtId="0" fontId="43" fillId="0" borderId="15" xfId="0" applyFont="1" applyBorder="1" applyAlignment="1">
      <alignment horizontal="center" vertical="top"/>
    </xf>
    <xf numFmtId="0" fontId="43" fillId="0" borderId="16" xfId="0" applyFont="1" applyBorder="1" applyAlignment="1">
      <alignment horizontal="center" vertical="top"/>
    </xf>
    <xf numFmtId="0" fontId="43" fillId="0" borderId="0" xfId="0" applyFont="1" applyBorder="1" applyAlignment="1">
      <alignment horizontal="center" vertical="top"/>
    </xf>
    <xf numFmtId="0" fontId="43" fillId="0" borderId="17" xfId="0" applyFont="1" applyBorder="1" applyAlignment="1">
      <alignment horizontal="center" vertical="top"/>
    </xf>
    <xf numFmtId="0" fontId="43" fillId="0" borderId="18" xfId="0" applyFont="1" applyBorder="1" applyAlignment="1">
      <alignment horizontal="center" vertical="top"/>
    </xf>
    <xf numFmtId="0" fontId="43" fillId="0" borderId="19" xfId="0" applyFont="1" applyBorder="1" applyAlignment="1">
      <alignment horizontal="center" vertical="top"/>
    </xf>
    <xf numFmtId="0" fontId="43" fillId="0" borderId="20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0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0" fontId="32" fillId="3" borderId="1" xfId="0" quotePrefix="1" applyNumberFormat="1" applyFont="1" applyFill="1" applyBorder="1" applyAlignment="1" applyProtection="1">
      <alignment horizontal="left" vertical="center" wrapText="1"/>
    </xf>
    <xf numFmtId="0" fontId="30" fillId="3" borderId="2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32" fillId="4" borderId="1" xfId="0" applyNumberFormat="1" applyFont="1" applyFill="1" applyBorder="1" applyAlignment="1" applyProtection="1">
      <alignment horizontal="left" vertical="center" wrapText="1"/>
    </xf>
    <xf numFmtId="0" fontId="32" fillId="4" borderId="2" xfId="0" applyNumberFormat="1" applyFont="1" applyFill="1" applyBorder="1" applyAlignment="1" applyProtection="1">
      <alignment horizontal="left" vertical="center" wrapText="1"/>
    </xf>
    <xf numFmtId="0" fontId="32" fillId="4" borderId="4" xfId="0" applyNumberFormat="1" applyFont="1" applyFill="1" applyBorder="1" applyAlignment="1" applyProtection="1">
      <alignment horizontal="left" vertical="center" wrapText="1"/>
    </xf>
    <xf numFmtId="0" fontId="32" fillId="3" borderId="1" xfId="0" applyNumberFormat="1" applyFont="1" applyFill="1" applyBorder="1" applyAlignment="1" applyProtection="1">
      <alignment horizontal="left" vertical="center" wrapText="1"/>
    </xf>
    <xf numFmtId="0" fontId="32" fillId="3" borderId="2" xfId="0" applyNumberFormat="1" applyFont="1" applyFill="1" applyBorder="1" applyAlignment="1" applyProtection="1">
      <alignment horizontal="left" vertical="center" wrapText="1"/>
    </xf>
    <xf numFmtId="0" fontId="32" fillId="3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2" fillId="0" borderId="1" xfId="0" quotePrefix="1" applyFont="1" applyBorder="1" applyAlignment="1">
      <alignment horizontal="left" vertical="center"/>
    </xf>
    <xf numFmtId="0" fontId="30" fillId="0" borderId="2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 wrapText="1"/>
    </xf>
    <xf numFmtId="0" fontId="30" fillId="3" borderId="2" xfId="0" applyNumberFormat="1" applyFont="1" applyFill="1" applyBorder="1" applyAlignment="1" applyProtection="1">
      <alignment vertical="center"/>
    </xf>
    <xf numFmtId="0" fontId="32" fillId="0" borderId="1" xfId="0" applyNumberFormat="1" applyFont="1" applyFill="1" applyBorder="1" applyAlignment="1" applyProtection="1">
      <alignment horizontal="left" vertical="center" wrapText="1"/>
    </xf>
    <xf numFmtId="0" fontId="30" fillId="0" borderId="2" xfId="0" applyNumberFormat="1" applyFont="1" applyFill="1" applyBorder="1" applyAlignment="1" applyProtection="1">
      <alignment vertical="center" wrapText="1"/>
    </xf>
    <xf numFmtId="0" fontId="32" fillId="0" borderId="1" xfId="0" quotePrefix="1" applyFont="1" applyFill="1" applyBorder="1" applyAlignment="1">
      <alignment horizontal="left" vertical="center"/>
    </xf>
    <xf numFmtId="0" fontId="32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 applyAlignment="1"/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17">
    <cellStyle name="40% - Isticanje2" xfId="16" builtinId="35"/>
    <cellStyle name="Bad 1" xfId="7" xr:uid="{00000000-0005-0000-0000-000001000000}"/>
    <cellStyle name="Bilješka" xfId="15" builtinId="10"/>
    <cellStyle name="Good 1" xfId="8" xr:uid="{00000000-0005-0000-0000-000002000000}"/>
    <cellStyle name="Heading 1 1" xfId="9" xr:uid="{00000000-0005-0000-0000-000003000000}"/>
    <cellStyle name="Heading 2 1" xfId="10" xr:uid="{00000000-0005-0000-0000-000004000000}"/>
    <cellStyle name="Neutral 1" xfId="11" xr:uid="{00000000-0005-0000-0000-000005000000}"/>
    <cellStyle name="Normalno" xfId="0" builtinId="0"/>
    <cellStyle name="Normalno 2" xfId="2" xr:uid="{00000000-0005-0000-0000-000007000000}"/>
    <cellStyle name="Normalno 2 2" xfId="12" xr:uid="{00000000-0005-0000-0000-000008000000}"/>
    <cellStyle name="Normalno 3" xfId="1" xr:uid="{00000000-0005-0000-0000-000009000000}"/>
    <cellStyle name="Normalno 3 2" xfId="6" xr:uid="{00000000-0005-0000-0000-00000A000000}"/>
    <cellStyle name="Normalno 4" xfId="4" xr:uid="{00000000-0005-0000-0000-00000B000000}"/>
    <cellStyle name="Note 1" xfId="13" xr:uid="{00000000-0005-0000-0000-00000D000000}"/>
    <cellStyle name="Obično_List1" xfId="3" xr:uid="{00000000-0005-0000-0000-00000E000000}"/>
    <cellStyle name="Valuta 2" xfId="5" xr:uid="{00000000-0005-0000-0000-00000F000000}"/>
    <cellStyle name="Valuta 2 2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A2" sqref="A2:F5"/>
    </sheetView>
  </sheetViews>
  <sheetFormatPr defaultRowHeight="15" x14ac:dyDescent="0.25"/>
  <cols>
    <col min="1" max="1" width="20.5703125" customWidth="1"/>
    <col min="2" max="2" width="14" customWidth="1"/>
    <col min="3" max="3" width="13.85546875" customWidth="1"/>
    <col min="4" max="4" width="16.140625" customWidth="1"/>
    <col min="5" max="5" width="12.28515625" customWidth="1"/>
  </cols>
  <sheetData>
    <row r="1" spans="1:6" ht="94.5" customHeight="1" thickBot="1" x14ac:dyDescent="0.3">
      <c r="A1" s="137" t="s">
        <v>263</v>
      </c>
      <c r="B1" s="138"/>
      <c r="C1" s="138"/>
      <c r="D1" s="138"/>
      <c r="E1" s="138"/>
      <c r="F1" s="139"/>
    </row>
    <row r="2" spans="1:6" s="92" customFormat="1" ht="39.75" customHeight="1" x14ac:dyDescent="0.25">
      <c r="A2" s="128" t="s">
        <v>266</v>
      </c>
      <c r="B2" s="129"/>
      <c r="C2" s="129"/>
      <c r="D2" s="129"/>
      <c r="E2" s="129"/>
      <c r="F2" s="130"/>
    </row>
    <row r="3" spans="1:6" s="92" customFormat="1" ht="39.75" customHeight="1" x14ac:dyDescent="0.25">
      <c r="A3" s="131"/>
      <c r="B3" s="132"/>
      <c r="C3" s="132"/>
      <c r="D3" s="132"/>
      <c r="E3" s="132"/>
      <c r="F3" s="133"/>
    </row>
    <row r="4" spans="1:6" s="92" customFormat="1" ht="39.75" customHeight="1" x14ac:dyDescent="0.25">
      <c r="A4" s="131"/>
      <c r="B4" s="132"/>
      <c r="C4" s="132"/>
      <c r="D4" s="132"/>
      <c r="E4" s="132"/>
      <c r="F4" s="133"/>
    </row>
    <row r="5" spans="1:6" s="92" customFormat="1" ht="3" customHeight="1" thickBot="1" x14ac:dyDescent="0.3">
      <c r="A5" s="134"/>
      <c r="B5" s="135"/>
      <c r="C5" s="135"/>
      <c r="D5" s="135"/>
      <c r="E5" s="135"/>
      <c r="F5" s="136"/>
    </row>
    <row r="6" spans="1:6" s="92" customFormat="1" x14ac:dyDescent="0.25"/>
    <row r="7" spans="1:6" s="92" customFormat="1" x14ac:dyDescent="0.25">
      <c r="A7" s="123" t="s">
        <v>264</v>
      </c>
    </row>
    <row r="8" spans="1:6" s="92" customFormat="1" x14ac:dyDescent="0.25">
      <c r="A8" s="123" t="s">
        <v>265</v>
      </c>
    </row>
    <row r="9" spans="1:6" s="92" customFormat="1" x14ac:dyDescent="0.25">
      <c r="A9" s="123"/>
    </row>
    <row r="10" spans="1:6" s="92" customFormat="1" x14ac:dyDescent="0.25"/>
  </sheetData>
  <mergeCells count="2">
    <mergeCell ref="A2:F5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selection activeCell="G43" sqref="G43"/>
    </sheetView>
  </sheetViews>
  <sheetFormatPr defaultColWidth="8.85546875" defaultRowHeight="15" x14ac:dyDescent="0.25"/>
  <cols>
    <col min="1" max="4" width="8.85546875" style="32"/>
    <col min="5" max="8" width="25.28515625" style="32" customWidth="1"/>
    <col min="9" max="9" width="19" style="32" customWidth="1"/>
    <col min="10" max="16384" width="8.85546875" style="32"/>
  </cols>
  <sheetData>
    <row r="1" spans="1:8" ht="42" customHeight="1" x14ac:dyDescent="0.25">
      <c r="A1" s="144" t="s">
        <v>230</v>
      </c>
      <c r="B1" s="144"/>
      <c r="C1" s="144"/>
      <c r="D1" s="144"/>
      <c r="E1" s="144"/>
      <c r="F1" s="144"/>
      <c r="G1" s="144"/>
      <c r="H1" s="144"/>
    </row>
    <row r="2" spans="1:8" ht="18" x14ac:dyDescent="0.25">
      <c r="A2" s="62"/>
      <c r="B2" s="62"/>
      <c r="C2" s="62"/>
      <c r="D2" s="62"/>
      <c r="E2" s="62"/>
      <c r="F2" s="62"/>
      <c r="G2" s="62"/>
      <c r="H2" s="62"/>
    </row>
    <row r="3" spans="1:8" ht="15.75" x14ac:dyDescent="0.25">
      <c r="A3" s="144" t="s">
        <v>24</v>
      </c>
      <c r="B3" s="144"/>
      <c r="C3" s="144"/>
      <c r="D3" s="144"/>
      <c r="E3" s="144"/>
      <c r="F3" s="144"/>
      <c r="G3" s="156"/>
      <c r="H3" s="156"/>
    </row>
    <row r="4" spans="1:8" ht="18" x14ac:dyDescent="0.25">
      <c r="A4" s="62"/>
      <c r="B4" s="62"/>
      <c r="C4" s="62"/>
      <c r="D4" s="62"/>
      <c r="E4" s="62"/>
      <c r="F4" s="62"/>
      <c r="G4" s="70"/>
      <c r="H4" s="70"/>
    </row>
    <row r="5" spans="1:8" ht="15.75" x14ac:dyDescent="0.25">
      <c r="A5" s="144" t="s">
        <v>28</v>
      </c>
      <c r="B5" s="145"/>
      <c r="C5" s="145"/>
      <c r="D5" s="145"/>
      <c r="E5" s="145"/>
      <c r="F5" s="145"/>
      <c r="G5" s="145"/>
      <c r="H5" s="145"/>
    </row>
    <row r="6" spans="1:8" ht="18" x14ac:dyDescent="0.25">
      <c r="A6" s="84"/>
      <c r="B6" s="85"/>
      <c r="C6" s="85"/>
      <c r="D6" s="85"/>
      <c r="E6" s="86"/>
      <c r="F6" s="3"/>
      <c r="G6" s="3"/>
      <c r="H6" s="55" t="s">
        <v>35</v>
      </c>
    </row>
    <row r="7" spans="1:8" x14ac:dyDescent="0.25">
      <c r="A7" s="42"/>
      <c r="B7" s="43"/>
      <c r="C7" s="43"/>
      <c r="D7" s="44"/>
      <c r="E7" s="45"/>
      <c r="F7" s="40" t="s">
        <v>231</v>
      </c>
      <c r="G7" s="40" t="s">
        <v>260</v>
      </c>
      <c r="H7" s="40" t="s">
        <v>262</v>
      </c>
    </row>
    <row r="8" spans="1:8" x14ac:dyDescent="0.25">
      <c r="A8" s="149" t="s">
        <v>0</v>
      </c>
      <c r="B8" s="143"/>
      <c r="C8" s="143"/>
      <c r="D8" s="143"/>
      <c r="E8" s="157"/>
      <c r="F8" s="81">
        <f>F9+F10</f>
        <v>2983120</v>
      </c>
      <c r="G8" s="81">
        <f t="shared" ref="G8:H8" si="0">G9+G10</f>
        <v>62876</v>
      </c>
      <c r="H8" s="81">
        <f t="shared" si="0"/>
        <v>3045996</v>
      </c>
    </row>
    <row r="9" spans="1:8" x14ac:dyDescent="0.25">
      <c r="A9" s="158" t="s">
        <v>36</v>
      </c>
      <c r="B9" s="159"/>
      <c r="C9" s="159"/>
      <c r="D9" s="159"/>
      <c r="E9" s="155"/>
      <c r="F9" s="82">
        <v>2982920</v>
      </c>
      <c r="G9" s="82">
        <v>62876</v>
      </c>
      <c r="H9" s="82">
        <f>SUM(F9+G9)</f>
        <v>3045796</v>
      </c>
    </row>
    <row r="10" spans="1:8" x14ac:dyDescent="0.25">
      <c r="A10" s="160" t="s">
        <v>37</v>
      </c>
      <c r="B10" s="155"/>
      <c r="C10" s="155"/>
      <c r="D10" s="155"/>
      <c r="E10" s="155"/>
      <c r="F10" s="82">
        <v>200</v>
      </c>
      <c r="G10" s="82">
        <v>0</v>
      </c>
      <c r="H10" s="82">
        <v>200</v>
      </c>
    </row>
    <row r="11" spans="1:8" x14ac:dyDescent="0.25">
      <c r="A11" s="87" t="s">
        <v>1</v>
      </c>
      <c r="B11" s="88"/>
      <c r="C11" s="88"/>
      <c r="D11" s="88"/>
      <c r="E11" s="88"/>
      <c r="F11" s="81">
        <f t="shared" ref="F11" si="1">F12+F13</f>
        <v>2983120</v>
      </c>
      <c r="G11" s="81">
        <f t="shared" ref="G11:H11" si="2">G12+G13</f>
        <v>62876</v>
      </c>
      <c r="H11" s="81">
        <f t="shared" si="2"/>
        <v>3045996</v>
      </c>
    </row>
    <row r="12" spans="1:8" x14ac:dyDescent="0.25">
      <c r="A12" s="161" t="s">
        <v>38</v>
      </c>
      <c r="B12" s="159"/>
      <c r="C12" s="159"/>
      <c r="D12" s="159"/>
      <c r="E12" s="159"/>
      <c r="F12" s="82">
        <v>2902920</v>
      </c>
      <c r="G12" s="82">
        <v>62876</v>
      </c>
      <c r="H12" s="82">
        <f>SUM(F12+G12)</f>
        <v>2965796</v>
      </c>
    </row>
    <row r="13" spans="1:8" x14ac:dyDescent="0.25">
      <c r="A13" s="154" t="s">
        <v>39</v>
      </c>
      <c r="B13" s="155"/>
      <c r="C13" s="155"/>
      <c r="D13" s="155"/>
      <c r="E13" s="155"/>
      <c r="F13" s="83">
        <v>80200</v>
      </c>
      <c r="G13" s="83">
        <v>0</v>
      </c>
      <c r="H13" s="83">
        <v>80200</v>
      </c>
    </row>
    <row r="14" spans="1:8" x14ac:dyDescent="0.25">
      <c r="A14" s="142" t="s">
        <v>62</v>
      </c>
      <c r="B14" s="143"/>
      <c r="C14" s="143"/>
      <c r="D14" s="143"/>
      <c r="E14" s="143"/>
      <c r="F14" s="41">
        <f t="shared" ref="F14" si="3">F8-F11</f>
        <v>0</v>
      </c>
      <c r="G14" s="41">
        <f t="shared" ref="G14:H14" si="4">G8-G11</f>
        <v>0</v>
      </c>
      <c r="H14" s="41">
        <f t="shared" si="4"/>
        <v>0</v>
      </c>
    </row>
    <row r="15" spans="1:8" ht="18" x14ac:dyDescent="0.25">
      <c r="A15" s="62"/>
      <c r="B15" s="49"/>
      <c r="C15" s="49"/>
      <c r="D15" s="49"/>
      <c r="E15" s="49"/>
      <c r="F15" s="50"/>
      <c r="G15" s="50"/>
      <c r="H15" s="50"/>
    </row>
    <row r="16" spans="1:8" ht="15.75" x14ac:dyDescent="0.25">
      <c r="A16" s="144" t="s">
        <v>29</v>
      </c>
      <c r="B16" s="145"/>
      <c r="C16" s="145"/>
      <c r="D16" s="145"/>
      <c r="E16" s="145"/>
      <c r="F16" s="145"/>
      <c r="G16" s="145"/>
      <c r="H16" s="145"/>
    </row>
    <row r="17" spans="1:8" ht="18" x14ac:dyDescent="0.25">
      <c r="A17" s="62"/>
      <c r="B17" s="49"/>
      <c r="C17" s="49"/>
      <c r="D17" s="49"/>
      <c r="E17" s="49"/>
      <c r="F17" s="50"/>
      <c r="G17" s="50"/>
      <c r="H17" s="50"/>
    </row>
    <row r="18" spans="1:8" x14ac:dyDescent="0.25">
      <c r="A18" s="42"/>
      <c r="B18" s="43"/>
      <c r="C18" s="43"/>
      <c r="D18" s="44"/>
      <c r="E18" s="45"/>
      <c r="F18" s="40" t="s">
        <v>231</v>
      </c>
      <c r="G18" s="40" t="s">
        <v>260</v>
      </c>
      <c r="H18" s="40" t="s">
        <v>262</v>
      </c>
    </row>
    <row r="19" spans="1:8" x14ac:dyDescent="0.25">
      <c r="A19" s="154" t="s">
        <v>40</v>
      </c>
      <c r="B19" s="155"/>
      <c r="C19" s="155"/>
      <c r="D19" s="155"/>
      <c r="E19" s="155"/>
      <c r="F19" s="46"/>
      <c r="G19" s="46"/>
      <c r="H19" s="47"/>
    </row>
    <row r="20" spans="1:8" x14ac:dyDescent="0.25">
      <c r="A20" s="154" t="s">
        <v>41</v>
      </c>
      <c r="B20" s="155"/>
      <c r="C20" s="155"/>
      <c r="D20" s="155"/>
      <c r="E20" s="155"/>
      <c r="F20" s="46"/>
      <c r="G20" s="46"/>
      <c r="H20" s="47"/>
    </row>
    <row r="21" spans="1:8" x14ac:dyDescent="0.25">
      <c r="A21" s="142" t="s">
        <v>2</v>
      </c>
      <c r="B21" s="143"/>
      <c r="C21" s="143"/>
      <c r="D21" s="143"/>
      <c r="E21" s="143"/>
      <c r="F21" s="41">
        <f t="shared" ref="F21:H21" si="5">F19-F20</f>
        <v>0</v>
      </c>
      <c r="G21" s="41">
        <f t="shared" si="5"/>
        <v>0</v>
      </c>
      <c r="H21" s="41">
        <f t="shared" si="5"/>
        <v>0</v>
      </c>
    </row>
    <row r="22" spans="1:8" x14ac:dyDescent="0.25">
      <c r="A22" s="142" t="s">
        <v>63</v>
      </c>
      <c r="B22" s="143"/>
      <c r="C22" s="143"/>
      <c r="D22" s="143"/>
      <c r="E22" s="143"/>
      <c r="F22" s="41">
        <f>F14+F21</f>
        <v>0</v>
      </c>
      <c r="G22" s="41">
        <f t="shared" ref="G22:H22" si="6">G14+G21</f>
        <v>0</v>
      </c>
      <c r="H22" s="41">
        <f t="shared" si="6"/>
        <v>0</v>
      </c>
    </row>
    <row r="23" spans="1:8" ht="18" x14ac:dyDescent="0.25">
      <c r="A23" s="48"/>
      <c r="B23" s="49"/>
      <c r="C23" s="49"/>
      <c r="D23" s="49"/>
      <c r="E23" s="49"/>
      <c r="F23" s="50"/>
      <c r="G23" s="50"/>
      <c r="H23" s="50"/>
    </row>
    <row r="24" spans="1:8" ht="15.75" x14ac:dyDescent="0.25">
      <c r="A24" s="144" t="s">
        <v>64</v>
      </c>
      <c r="B24" s="145"/>
      <c r="C24" s="145"/>
      <c r="D24" s="145"/>
      <c r="E24" s="145"/>
      <c r="F24" s="145"/>
      <c r="G24" s="145"/>
      <c r="H24" s="145"/>
    </row>
    <row r="25" spans="1:8" ht="15.75" x14ac:dyDescent="0.25">
      <c r="A25" s="57"/>
      <c r="B25" s="56"/>
      <c r="C25" s="56"/>
      <c r="D25" s="56"/>
      <c r="E25" s="56"/>
      <c r="F25" s="56"/>
      <c r="G25" s="56"/>
      <c r="H25" s="56"/>
    </row>
    <row r="26" spans="1:8" x14ac:dyDescent="0.25">
      <c r="A26" s="42"/>
      <c r="B26" s="43"/>
      <c r="C26" s="43"/>
      <c r="D26" s="44"/>
      <c r="E26" s="45"/>
      <c r="F26" s="40" t="s">
        <v>231</v>
      </c>
      <c r="G26" s="40" t="s">
        <v>260</v>
      </c>
      <c r="H26" s="40" t="s">
        <v>262</v>
      </c>
    </row>
    <row r="27" spans="1:8" ht="15" customHeight="1" x14ac:dyDescent="0.25">
      <c r="A27" s="146" t="s">
        <v>65</v>
      </c>
      <c r="B27" s="147"/>
      <c r="C27" s="147"/>
      <c r="D27" s="147"/>
      <c r="E27" s="148"/>
      <c r="F27" s="51">
        <v>0</v>
      </c>
      <c r="G27" s="51">
        <v>0</v>
      </c>
      <c r="H27" s="52">
        <v>0</v>
      </c>
    </row>
    <row r="28" spans="1:8" ht="15" customHeight="1" x14ac:dyDescent="0.25">
      <c r="A28" s="142" t="s">
        <v>66</v>
      </c>
      <c r="B28" s="143"/>
      <c r="C28" s="143"/>
      <c r="D28" s="143"/>
      <c r="E28" s="143"/>
      <c r="F28" s="53">
        <f t="shared" ref="F28:H28" si="7">F22+F27</f>
        <v>0</v>
      </c>
      <c r="G28" s="53">
        <f t="shared" si="7"/>
        <v>0</v>
      </c>
      <c r="H28" s="54">
        <f t="shared" si="7"/>
        <v>0</v>
      </c>
    </row>
    <row r="29" spans="1:8" ht="45" customHeight="1" x14ac:dyDescent="0.25">
      <c r="A29" s="149" t="s">
        <v>67</v>
      </c>
      <c r="B29" s="150"/>
      <c r="C29" s="150"/>
      <c r="D29" s="150"/>
      <c r="E29" s="151"/>
      <c r="F29" s="53">
        <f t="shared" ref="F29:H29" si="8">F14+F21+F27-F28</f>
        <v>0</v>
      </c>
      <c r="G29" s="53">
        <f t="shared" si="8"/>
        <v>0</v>
      </c>
      <c r="H29" s="54">
        <f t="shared" si="8"/>
        <v>0</v>
      </c>
    </row>
    <row r="30" spans="1:8" ht="15.75" x14ac:dyDescent="0.25">
      <c r="A30" s="57"/>
      <c r="B30" s="56"/>
      <c r="C30" s="56"/>
      <c r="D30" s="56"/>
      <c r="E30" s="56"/>
      <c r="F30" s="56"/>
      <c r="G30" s="56"/>
      <c r="H30" s="56"/>
    </row>
    <row r="31" spans="1:8" ht="15.75" x14ac:dyDescent="0.25">
      <c r="A31" s="144" t="s">
        <v>61</v>
      </c>
      <c r="B31" s="144"/>
      <c r="C31" s="144"/>
      <c r="D31" s="144"/>
      <c r="E31" s="144"/>
      <c r="F31" s="144"/>
      <c r="G31" s="144"/>
      <c r="H31" s="144"/>
    </row>
    <row r="32" spans="1:8" ht="18" x14ac:dyDescent="0.25">
      <c r="A32" s="48"/>
      <c r="B32" s="49"/>
      <c r="C32" s="49"/>
      <c r="D32" s="49"/>
      <c r="E32" s="49"/>
      <c r="F32" s="50"/>
      <c r="G32" s="50"/>
      <c r="H32" s="50"/>
    </row>
    <row r="33" spans="1:8" x14ac:dyDescent="0.25">
      <c r="A33" s="42"/>
      <c r="B33" s="43"/>
      <c r="C33" s="43"/>
      <c r="D33" s="44"/>
      <c r="E33" s="45"/>
      <c r="F33" s="40" t="s">
        <v>231</v>
      </c>
      <c r="G33" s="40" t="s">
        <v>260</v>
      </c>
      <c r="H33" s="40" t="s">
        <v>262</v>
      </c>
    </row>
    <row r="34" spans="1:8" x14ac:dyDescent="0.25">
      <c r="A34" s="146" t="s">
        <v>65</v>
      </c>
      <c r="B34" s="147"/>
      <c r="C34" s="147"/>
      <c r="D34" s="147"/>
      <c r="E34" s="148"/>
      <c r="F34" s="51"/>
      <c r="G34" s="51"/>
      <c r="H34" s="52">
        <f>G37</f>
        <v>0</v>
      </c>
    </row>
    <row r="35" spans="1:8" ht="28.5" customHeight="1" x14ac:dyDescent="0.25">
      <c r="A35" s="146" t="s">
        <v>68</v>
      </c>
      <c r="B35" s="147"/>
      <c r="C35" s="147"/>
      <c r="D35" s="147"/>
      <c r="E35" s="148"/>
      <c r="F35" s="51">
        <v>0</v>
      </c>
      <c r="G35" s="51">
        <v>0</v>
      </c>
      <c r="H35" s="52">
        <v>0</v>
      </c>
    </row>
    <row r="36" spans="1:8" x14ac:dyDescent="0.25">
      <c r="A36" s="146" t="s">
        <v>69</v>
      </c>
      <c r="B36" s="152"/>
      <c r="C36" s="152"/>
      <c r="D36" s="152"/>
      <c r="E36" s="153"/>
      <c r="F36" s="51">
        <v>0</v>
      </c>
      <c r="G36" s="51">
        <v>0</v>
      </c>
      <c r="H36" s="52">
        <v>0</v>
      </c>
    </row>
    <row r="37" spans="1:8" ht="15" customHeight="1" x14ac:dyDescent="0.25">
      <c r="A37" s="142" t="s">
        <v>66</v>
      </c>
      <c r="B37" s="143"/>
      <c r="C37" s="143"/>
      <c r="D37" s="143"/>
      <c r="E37" s="143"/>
      <c r="F37" s="53">
        <f t="shared" ref="F37:H37" si="9">F34-F35+F36</f>
        <v>0</v>
      </c>
      <c r="G37" s="53">
        <f t="shared" si="9"/>
        <v>0</v>
      </c>
      <c r="H37" s="54">
        <f t="shared" si="9"/>
        <v>0</v>
      </c>
    </row>
    <row r="38" spans="1:8" ht="17.25" customHeight="1" x14ac:dyDescent="0.25"/>
    <row r="39" spans="1:8" x14ac:dyDescent="0.25">
      <c r="A39" s="140"/>
      <c r="B39" s="141"/>
      <c r="C39" s="141"/>
      <c r="D39" s="141"/>
      <c r="E39" s="141"/>
      <c r="F39" s="141"/>
      <c r="G39" s="141"/>
      <c r="H39" s="141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zoomScale="90" zoomScaleNormal="90" workbookViewId="0">
      <selection activeCell="F28" sqref="F28"/>
    </sheetView>
  </sheetViews>
  <sheetFormatPr defaultColWidth="8.85546875" defaultRowHeight="15" x14ac:dyDescent="0.25"/>
  <cols>
    <col min="1" max="1" width="7.42578125" style="32" customWidth="1"/>
    <col min="2" max="2" width="8.42578125" style="32" customWidth="1"/>
    <col min="3" max="6" width="25.28515625" style="32" customWidth="1"/>
    <col min="7" max="7" width="9.140625" style="32" customWidth="1"/>
    <col min="8" max="16384" width="8.85546875" style="32"/>
  </cols>
  <sheetData>
    <row r="1" spans="1:6" ht="48" customHeight="1" x14ac:dyDescent="0.25">
      <c r="A1" s="144" t="s">
        <v>230</v>
      </c>
      <c r="B1" s="144"/>
      <c r="C1" s="144"/>
      <c r="D1" s="144"/>
      <c r="E1" s="144"/>
      <c r="F1" s="144"/>
    </row>
    <row r="2" spans="1:6" ht="18" customHeight="1" x14ac:dyDescent="0.25">
      <c r="A2" s="62"/>
      <c r="B2" s="62"/>
      <c r="C2" s="62"/>
      <c r="D2" s="62"/>
      <c r="E2" s="62"/>
      <c r="F2" s="62"/>
    </row>
    <row r="3" spans="1:6" ht="15.75" customHeight="1" x14ac:dyDescent="0.25">
      <c r="A3" s="144" t="s">
        <v>24</v>
      </c>
      <c r="B3" s="144"/>
      <c r="C3" s="144"/>
      <c r="D3" s="144"/>
      <c r="E3" s="144"/>
      <c r="F3" s="144"/>
    </row>
    <row r="4" spans="1:6" ht="18" x14ac:dyDescent="0.25">
      <c r="A4" s="62"/>
      <c r="B4" s="62"/>
      <c r="C4" s="62"/>
      <c r="D4" s="62"/>
      <c r="E4" s="70"/>
      <c r="F4" s="70"/>
    </row>
    <row r="5" spans="1:6" ht="18" customHeight="1" x14ac:dyDescent="0.25">
      <c r="A5" s="144" t="s">
        <v>4</v>
      </c>
      <c r="B5" s="144"/>
      <c r="C5" s="144"/>
      <c r="D5" s="144"/>
      <c r="E5" s="144"/>
      <c r="F5" s="144"/>
    </row>
    <row r="6" spans="1:6" ht="18" x14ac:dyDescent="0.25">
      <c r="A6" s="62"/>
      <c r="B6" s="62"/>
      <c r="C6" s="62"/>
      <c r="D6" s="62"/>
      <c r="E6" s="70"/>
      <c r="F6" s="70"/>
    </row>
    <row r="7" spans="1:6" ht="15.75" customHeight="1" x14ac:dyDescent="0.25">
      <c r="A7" s="144" t="s">
        <v>42</v>
      </c>
      <c r="B7" s="144"/>
      <c r="C7" s="144"/>
      <c r="D7" s="144"/>
      <c r="E7" s="144"/>
      <c r="F7" s="144"/>
    </row>
    <row r="8" spans="1:6" ht="18" x14ac:dyDescent="0.25">
      <c r="A8" s="62"/>
      <c r="B8" s="62"/>
      <c r="C8" s="62"/>
      <c r="D8" s="62"/>
      <c r="E8" s="70"/>
      <c r="F8" s="70"/>
    </row>
    <row r="9" spans="1:6" x14ac:dyDescent="0.25">
      <c r="A9" s="65" t="s">
        <v>5</v>
      </c>
      <c r="B9" s="63" t="s">
        <v>6</v>
      </c>
      <c r="C9" s="63" t="s">
        <v>3</v>
      </c>
      <c r="D9" s="65" t="s">
        <v>139</v>
      </c>
      <c r="E9" s="65" t="s">
        <v>260</v>
      </c>
      <c r="F9" s="65" t="s">
        <v>261</v>
      </c>
    </row>
    <row r="10" spans="1:6" x14ac:dyDescent="0.25">
      <c r="A10" s="72"/>
      <c r="B10" s="73"/>
      <c r="C10" s="74" t="s">
        <v>0</v>
      </c>
      <c r="D10" s="71">
        <f t="shared" ref="D10" si="0">SUM(D11+D17)</f>
        <v>2983120</v>
      </c>
      <c r="E10" s="71">
        <f t="shared" ref="E10:F10" si="1">SUM(E11+E17)</f>
        <v>62876</v>
      </c>
      <c r="F10" s="71">
        <f t="shared" si="1"/>
        <v>3045996</v>
      </c>
    </row>
    <row r="11" spans="1:6" s="23" customFormat="1" ht="28.5" customHeight="1" x14ac:dyDescent="0.25">
      <c r="A11" s="28">
        <v>6</v>
      </c>
      <c r="B11" s="28"/>
      <c r="C11" s="28" t="s">
        <v>7</v>
      </c>
      <c r="D11" s="115">
        <f t="shared" ref="D11" si="2">SUM(D12:D16)</f>
        <v>2982920</v>
      </c>
      <c r="E11" s="115">
        <f t="shared" ref="E11:F11" si="3">SUM(E12:E16)</f>
        <v>62876</v>
      </c>
      <c r="F11" s="115">
        <f t="shared" si="3"/>
        <v>3045796</v>
      </c>
    </row>
    <row r="12" spans="1:6" ht="38.25" x14ac:dyDescent="0.25">
      <c r="A12" s="75"/>
      <c r="B12" s="33">
        <v>63</v>
      </c>
      <c r="C12" s="33" t="s">
        <v>31</v>
      </c>
      <c r="D12" s="61">
        <v>2066800</v>
      </c>
      <c r="E12" s="61"/>
      <c r="F12" s="61">
        <v>2066800</v>
      </c>
    </row>
    <row r="13" spans="1:6" ht="33.75" customHeight="1" x14ac:dyDescent="0.25">
      <c r="A13" s="75"/>
      <c r="B13" s="33">
        <v>64</v>
      </c>
      <c r="C13" s="33" t="s">
        <v>70</v>
      </c>
      <c r="D13" s="61">
        <v>50</v>
      </c>
      <c r="E13" s="61"/>
      <c r="F13" s="61">
        <v>50</v>
      </c>
    </row>
    <row r="14" spans="1:6" ht="33.75" customHeight="1" x14ac:dyDescent="0.25">
      <c r="A14" s="75"/>
      <c r="B14" s="33">
        <v>65</v>
      </c>
      <c r="C14" s="34" t="s">
        <v>71</v>
      </c>
      <c r="D14" s="61">
        <v>142700</v>
      </c>
      <c r="E14" s="61"/>
      <c r="F14" s="61">
        <v>142700</v>
      </c>
    </row>
    <row r="15" spans="1:6" ht="33.75" customHeight="1" x14ac:dyDescent="0.25">
      <c r="A15" s="75"/>
      <c r="B15" s="33">
        <v>66</v>
      </c>
      <c r="C15" s="34" t="s">
        <v>74</v>
      </c>
      <c r="D15" s="61">
        <v>950</v>
      </c>
      <c r="E15" s="61"/>
      <c r="F15" s="61">
        <v>950</v>
      </c>
    </row>
    <row r="16" spans="1:6" ht="38.25" x14ac:dyDescent="0.25">
      <c r="A16" s="35"/>
      <c r="B16" s="35">
        <v>67</v>
      </c>
      <c r="C16" s="33" t="s">
        <v>33</v>
      </c>
      <c r="D16" s="61">
        <v>772420</v>
      </c>
      <c r="E16" s="61">
        <v>62876</v>
      </c>
      <c r="F16" s="61">
        <f>SUM(D16+E16)</f>
        <v>835296</v>
      </c>
    </row>
    <row r="17" spans="1:6" ht="25.5" x14ac:dyDescent="0.25">
      <c r="A17" s="106">
        <v>7</v>
      </c>
      <c r="B17" s="107"/>
      <c r="C17" s="108" t="s">
        <v>8</v>
      </c>
      <c r="D17" s="116">
        <v>200</v>
      </c>
      <c r="E17" s="116"/>
      <c r="F17" s="116">
        <v>200</v>
      </c>
    </row>
    <row r="18" spans="1:6" ht="38.25" x14ac:dyDescent="0.25">
      <c r="A18" s="33"/>
      <c r="B18" s="33">
        <v>72</v>
      </c>
      <c r="C18" s="36" t="s">
        <v>30</v>
      </c>
      <c r="D18" s="61">
        <v>200</v>
      </c>
      <c r="E18" s="61"/>
      <c r="F18" s="61">
        <v>200</v>
      </c>
    </row>
    <row r="21" spans="1:6" ht="15.75" x14ac:dyDescent="0.25">
      <c r="A21" s="144" t="s">
        <v>43</v>
      </c>
      <c r="B21" s="162"/>
      <c r="C21" s="162"/>
      <c r="D21" s="162"/>
      <c r="E21" s="162"/>
      <c r="F21" s="162"/>
    </row>
    <row r="22" spans="1:6" ht="18" x14ac:dyDescent="0.25">
      <c r="A22" s="62"/>
      <c r="B22" s="62"/>
      <c r="C22" s="62"/>
      <c r="D22" s="62"/>
      <c r="E22" s="70"/>
      <c r="F22" s="70"/>
    </row>
    <row r="23" spans="1:6" x14ac:dyDescent="0.25">
      <c r="A23" s="65" t="s">
        <v>5</v>
      </c>
      <c r="B23" s="63" t="s">
        <v>6</v>
      </c>
      <c r="C23" s="63" t="s">
        <v>9</v>
      </c>
      <c r="D23" s="117" t="s">
        <v>139</v>
      </c>
      <c r="E23" s="65" t="s">
        <v>260</v>
      </c>
      <c r="F23" s="65" t="s">
        <v>261</v>
      </c>
    </row>
    <row r="24" spans="1:6" s="23" customFormat="1" ht="25.5" customHeight="1" x14ac:dyDescent="0.25">
      <c r="A24" s="29"/>
      <c r="B24" s="30"/>
      <c r="C24" s="31" t="s">
        <v>1</v>
      </c>
      <c r="D24" s="118">
        <f t="shared" ref="D24:F24" si="4">D25+D31</f>
        <v>2983120</v>
      </c>
      <c r="E24" s="118">
        <f t="shared" si="4"/>
        <v>62876</v>
      </c>
      <c r="F24" s="118">
        <f t="shared" si="4"/>
        <v>3045996</v>
      </c>
    </row>
    <row r="25" spans="1:6" ht="23.25" customHeight="1" x14ac:dyDescent="0.25">
      <c r="A25" s="68">
        <v>3</v>
      </c>
      <c r="B25" s="68"/>
      <c r="C25" s="76" t="s">
        <v>10</v>
      </c>
      <c r="D25" s="119">
        <f t="shared" ref="D25:F25" si="5">SUM(D26:D30)</f>
        <v>2902920</v>
      </c>
      <c r="E25" s="119">
        <f t="shared" si="5"/>
        <v>62876</v>
      </c>
      <c r="F25" s="119">
        <f t="shared" si="5"/>
        <v>2965796</v>
      </c>
    </row>
    <row r="26" spans="1:6" ht="15.75" customHeight="1" x14ac:dyDescent="0.25">
      <c r="A26" s="75"/>
      <c r="B26" s="33">
        <v>31</v>
      </c>
      <c r="C26" s="33" t="s">
        <v>11</v>
      </c>
      <c r="D26" s="61">
        <v>2349800</v>
      </c>
      <c r="E26" s="61"/>
      <c r="F26" s="61">
        <v>2349800</v>
      </c>
    </row>
    <row r="27" spans="1:6" x14ac:dyDescent="0.25">
      <c r="A27" s="35"/>
      <c r="B27" s="35">
        <v>32</v>
      </c>
      <c r="C27" s="35" t="s">
        <v>25</v>
      </c>
      <c r="D27" s="61">
        <v>538820</v>
      </c>
      <c r="E27" s="61">
        <v>62876</v>
      </c>
      <c r="F27" s="61">
        <f>SUM(D27+E27)</f>
        <v>601696</v>
      </c>
    </row>
    <row r="28" spans="1:6" x14ac:dyDescent="0.25">
      <c r="A28" s="35"/>
      <c r="B28" s="35">
        <v>34</v>
      </c>
      <c r="C28" s="67" t="s">
        <v>72</v>
      </c>
      <c r="D28" s="61">
        <v>1100</v>
      </c>
      <c r="E28" s="61"/>
      <c r="F28" s="61">
        <v>1100</v>
      </c>
    </row>
    <row r="29" spans="1:6" ht="38.25" x14ac:dyDescent="0.25">
      <c r="A29" s="35"/>
      <c r="B29" s="35">
        <v>37</v>
      </c>
      <c r="C29" s="34" t="s">
        <v>238</v>
      </c>
      <c r="D29" s="61">
        <v>12000</v>
      </c>
      <c r="E29" s="61"/>
      <c r="F29" s="61">
        <v>12000</v>
      </c>
    </row>
    <row r="30" spans="1:6" x14ac:dyDescent="0.25">
      <c r="A30" s="35"/>
      <c r="B30" s="35">
        <v>38</v>
      </c>
      <c r="C30" s="35" t="s">
        <v>76</v>
      </c>
      <c r="D30" s="61">
        <v>1200</v>
      </c>
      <c r="E30" s="61"/>
      <c r="F30" s="61">
        <v>1200</v>
      </c>
    </row>
    <row r="31" spans="1:6" ht="25.5" x14ac:dyDescent="0.25">
      <c r="A31" s="77">
        <v>4</v>
      </c>
      <c r="B31" s="78"/>
      <c r="C31" s="66" t="s">
        <v>12</v>
      </c>
      <c r="D31" s="64">
        <f t="shared" ref="D31:F31" si="6">D32</f>
        <v>80200</v>
      </c>
      <c r="E31" s="64">
        <f t="shared" si="6"/>
        <v>0</v>
      </c>
      <c r="F31" s="64">
        <f t="shared" si="6"/>
        <v>80200</v>
      </c>
    </row>
    <row r="32" spans="1:6" ht="38.25" x14ac:dyDescent="0.25">
      <c r="A32" s="33"/>
      <c r="B32" s="33">
        <v>42</v>
      </c>
      <c r="C32" s="36" t="s">
        <v>13</v>
      </c>
      <c r="D32" s="61">
        <v>80200</v>
      </c>
      <c r="E32" s="61"/>
      <c r="F32" s="61">
        <v>80200</v>
      </c>
    </row>
    <row r="35" spans="1:10" ht="18.75" x14ac:dyDescent="0.25">
      <c r="A35" s="62"/>
      <c r="B35" s="62"/>
      <c r="C35" s="62"/>
      <c r="D35" s="62"/>
      <c r="E35" s="62"/>
      <c r="F35" s="62"/>
      <c r="G35" s="62"/>
      <c r="H35" s="79"/>
      <c r="I35" s="62"/>
      <c r="J35" s="80"/>
    </row>
  </sheetData>
  <mergeCells count="5">
    <mergeCell ref="A21:F21"/>
    <mergeCell ref="A1:F1"/>
    <mergeCell ref="A3:F3"/>
    <mergeCell ref="A5:F5"/>
    <mergeCell ref="A7:F7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7"/>
  <sheetViews>
    <sheetView zoomScaleNormal="100" workbookViewId="0">
      <selection activeCell="C46" sqref="C46"/>
    </sheetView>
  </sheetViews>
  <sheetFormatPr defaultColWidth="8.85546875" defaultRowHeight="15" x14ac:dyDescent="0.25"/>
  <cols>
    <col min="1" max="1" width="28.28515625" style="32" customWidth="1"/>
    <col min="2" max="4" width="25.28515625" style="39" customWidth="1"/>
    <col min="5" max="16384" width="8.85546875" style="39"/>
  </cols>
  <sheetData>
    <row r="1" spans="1:4" ht="54.75" customHeight="1" x14ac:dyDescent="0.25">
      <c r="A1" s="144" t="s">
        <v>230</v>
      </c>
      <c r="B1" s="144"/>
      <c r="C1" s="144"/>
      <c r="D1" s="144"/>
    </row>
    <row r="2" spans="1:4" ht="18" customHeight="1" x14ac:dyDescent="0.25">
      <c r="A2" s="62"/>
      <c r="B2" s="62"/>
      <c r="C2" s="62"/>
      <c r="D2" s="62"/>
    </row>
    <row r="3" spans="1:4" ht="15.75" customHeight="1" x14ac:dyDescent="0.25">
      <c r="A3" s="144" t="s">
        <v>24</v>
      </c>
      <c r="B3" s="144"/>
      <c r="C3" s="144"/>
      <c r="D3" s="144"/>
    </row>
    <row r="4" spans="1:4" ht="18" x14ac:dyDescent="0.25">
      <c r="B4" s="62"/>
      <c r="C4" s="70"/>
      <c r="D4" s="70"/>
    </row>
    <row r="5" spans="1:4" ht="18" customHeight="1" x14ac:dyDescent="0.25">
      <c r="A5" s="144" t="s">
        <v>4</v>
      </c>
      <c r="B5" s="144"/>
      <c r="C5" s="144"/>
      <c r="D5" s="144"/>
    </row>
    <row r="6" spans="1:4" ht="18" x14ac:dyDescent="0.25">
      <c r="A6" s="62"/>
      <c r="B6" s="62"/>
      <c r="C6" s="70"/>
      <c r="D6" s="70"/>
    </row>
    <row r="7" spans="1:4" ht="15.75" customHeight="1" x14ac:dyDescent="0.25">
      <c r="A7" s="144" t="s">
        <v>44</v>
      </c>
      <c r="B7" s="144"/>
      <c r="C7" s="144"/>
      <c r="D7" s="144"/>
    </row>
    <row r="8" spans="1:4" ht="18" x14ac:dyDescent="0.25">
      <c r="A8" s="62"/>
      <c r="B8" s="37"/>
      <c r="C8" s="38"/>
      <c r="D8" s="38"/>
    </row>
    <row r="9" spans="1:4" x14ac:dyDescent="0.25">
      <c r="A9" s="65" t="s">
        <v>46</v>
      </c>
      <c r="B9" s="65" t="s">
        <v>139</v>
      </c>
      <c r="C9" s="65" t="s">
        <v>260</v>
      </c>
      <c r="D9" s="65" t="s">
        <v>261</v>
      </c>
    </row>
    <row r="10" spans="1:4" ht="30" customHeight="1" x14ac:dyDescent="0.25">
      <c r="A10" s="28" t="s">
        <v>0</v>
      </c>
      <c r="B10" s="114">
        <f t="shared" ref="B10:D10" si="0">B11+B25</f>
        <v>2983120</v>
      </c>
      <c r="C10" s="114">
        <f t="shared" si="0"/>
        <v>62876</v>
      </c>
      <c r="D10" s="114">
        <f t="shared" si="0"/>
        <v>3045996</v>
      </c>
    </row>
    <row r="11" spans="1:4" ht="26.25" customHeight="1" x14ac:dyDescent="0.25">
      <c r="A11" s="89" t="s">
        <v>51</v>
      </c>
      <c r="B11" s="109">
        <f>SUM(B12:B20)</f>
        <v>2983120</v>
      </c>
      <c r="C11" s="109">
        <f t="shared" ref="C11:D11" si="1">SUM(C12:C20)</f>
        <v>62876</v>
      </c>
      <c r="D11" s="109">
        <f t="shared" si="1"/>
        <v>3045996</v>
      </c>
    </row>
    <row r="12" spans="1:4" x14ac:dyDescent="0.25">
      <c r="A12" s="67" t="s">
        <v>80</v>
      </c>
      <c r="B12" s="61">
        <v>544174</v>
      </c>
      <c r="C12" s="61">
        <v>62876</v>
      </c>
      <c r="D12" s="61">
        <f>SUM(B12+C12)</f>
        <v>607050</v>
      </c>
    </row>
    <row r="13" spans="1:4" x14ac:dyDescent="0.25">
      <c r="A13" s="67" t="s">
        <v>81</v>
      </c>
      <c r="B13" s="61">
        <v>0</v>
      </c>
      <c r="C13" s="61"/>
      <c r="D13" s="61">
        <v>0</v>
      </c>
    </row>
    <row r="14" spans="1:4" x14ac:dyDescent="0.25">
      <c r="A14" s="34" t="s">
        <v>239</v>
      </c>
      <c r="B14" s="61">
        <v>1000</v>
      </c>
      <c r="C14" s="61"/>
      <c r="D14" s="61">
        <v>1000</v>
      </c>
    </row>
    <row r="15" spans="1:4" ht="28.5" customHeight="1" x14ac:dyDescent="0.25">
      <c r="A15" s="34" t="s">
        <v>240</v>
      </c>
      <c r="B15" s="61">
        <v>0</v>
      </c>
      <c r="C15" s="61"/>
      <c r="D15" s="61">
        <v>0</v>
      </c>
    </row>
    <row r="16" spans="1:4" ht="25.5" x14ac:dyDescent="0.25">
      <c r="A16" s="34" t="s">
        <v>241</v>
      </c>
      <c r="B16" s="61">
        <v>156000</v>
      </c>
      <c r="C16" s="61"/>
      <c r="D16" s="61">
        <v>156000</v>
      </c>
    </row>
    <row r="17" spans="1:4" ht="30" customHeight="1" x14ac:dyDescent="0.25">
      <c r="A17" s="34" t="s">
        <v>242</v>
      </c>
      <c r="B17" s="61">
        <v>160</v>
      </c>
      <c r="C17" s="61"/>
      <c r="D17" s="61">
        <v>160</v>
      </c>
    </row>
    <row r="18" spans="1:4" x14ac:dyDescent="0.25">
      <c r="A18" s="34" t="s">
        <v>258</v>
      </c>
      <c r="B18" s="61">
        <v>72086</v>
      </c>
      <c r="C18" s="61"/>
      <c r="D18" s="61">
        <v>72086</v>
      </c>
    </row>
    <row r="19" spans="1:4" ht="38.25" x14ac:dyDescent="0.25">
      <c r="A19" s="34" t="s">
        <v>243</v>
      </c>
      <c r="B19" s="61">
        <v>1863500</v>
      </c>
      <c r="C19" s="61"/>
      <c r="D19" s="61">
        <v>1863500</v>
      </c>
    </row>
    <row r="20" spans="1:4" ht="25.5" x14ac:dyDescent="0.25">
      <c r="A20" s="34" t="s">
        <v>244</v>
      </c>
      <c r="B20" s="61">
        <v>346200</v>
      </c>
      <c r="C20" s="61"/>
      <c r="D20" s="61">
        <v>346200</v>
      </c>
    </row>
    <row r="21" spans="1:4" x14ac:dyDescent="0.25">
      <c r="A21" s="35" t="s">
        <v>32</v>
      </c>
      <c r="B21" s="110"/>
      <c r="C21" s="110"/>
      <c r="D21" s="110"/>
    </row>
    <row r="22" spans="1:4" ht="25.5" hidden="1" x14ac:dyDescent="0.25">
      <c r="A22" s="68" t="s">
        <v>49</v>
      </c>
      <c r="B22" s="111"/>
      <c r="C22" s="111"/>
      <c r="D22" s="111"/>
    </row>
    <row r="23" spans="1:4" ht="25.5" hidden="1" x14ac:dyDescent="0.25">
      <c r="A23" s="34" t="s">
        <v>50</v>
      </c>
      <c r="B23" s="110"/>
      <c r="C23" s="110"/>
      <c r="D23" s="110"/>
    </row>
    <row r="24" spans="1:4" hidden="1" x14ac:dyDescent="0.25">
      <c r="A24" s="69" t="s">
        <v>47</v>
      </c>
      <c r="B24" s="110"/>
      <c r="C24" s="110"/>
      <c r="D24" s="112"/>
    </row>
    <row r="25" spans="1:4" hidden="1" x14ac:dyDescent="0.25">
      <c r="A25" s="67" t="s">
        <v>48</v>
      </c>
      <c r="B25" s="110"/>
      <c r="C25" s="110"/>
      <c r="D25" s="112"/>
    </row>
    <row r="26" spans="1:4" x14ac:dyDescent="0.25">
      <c r="B26" s="113"/>
      <c r="C26" s="113"/>
      <c r="D26" s="113"/>
    </row>
    <row r="28" spans="1:4" ht="15.75" customHeight="1" x14ac:dyDescent="0.25">
      <c r="A28" s="144" t="s">
        <v>45</v>
      </c>
      <c r="B28" s="144"/>
      <c r="C28" s="144"/>
      <c r="D28" s="144"/>
    </row>
    <row r="29" spans="1:4" ht="18" x14ac:dyDescent="0.25">
      <c r="A29" s="62"/>
      <c r="B29" s="37"/>
      <c r="C29" s="38"/>
      <c r="D29" s="38"/>
    </row>
    <row r="30" spans="1:4" x14ac:dyDescent="0.25">
      <c r="A30" s="65" t="s">
        <v>46</v>
      </c>
      <c r="B30" s="65" t="s">
        <v>139</v>
      </c>
      <c r="C30" s="65" t="s">
        <v>260</v>
      </c>
      <c r="D30" s="65" t="s">
        <v>261</v>
      </c>
    </row>
    <row r="31" spans="1:4" s="59" customFormat="1" ht="27" customHeight="1" x14ac:dyDescent="0.25">
      <c r="A31" s="28" t="s">
        <v>1</v>
      </c>
      <c r="B31" s="114">
        <f>B32+B42</f>
        <v>2983120</v>
      </c>
      <c r="C31" s="114">
        <f t="shared" ref="C31:D31" si="2">C32+C42</f>
        <v>62876</v>
      </c>
      <c r="D31" s="114">
        <f t="shared" si="2"/>
        <v>3045996</v>
      </c>
    </row>
    <row r="32" spans="1:4" s="59" customFormat="1" ht="20.25" customHeight="1" x14ac:dyDescent="0.25">
      <c r="A32" s="90" t="s">
        <v>51</v>
      </c>
      <c r="B32" s="91">
        <f t="shared" ref="B32:D32" si="3">SUM(B33:B41)</f>
        <v>2943120</v>
      </c>
      <c r="C32" s="124">
        <f t="shared" si="3"/>
        <v>62876</v>
      </c>
      <c r="D32" s="91">
        <f t="shared" si="3"/>
        <v>3005996</v>
      </c>
    </row>
    <row r="33" spans="1:5" x14ac:dyDescent="0.25">
      <c r="A33" s="67" t="s">
        <v>80</v>
      </c>
      <c r="B33" s="61">
        <v>544174</v>
      </c>
      <c r="C33" s="125">
        <v>62876</v>
      </c>
      <c r="D33" s="61">
        <f>SUM(B33+C33)</f>
        <v>607050</v>
      </c>
      <c r="E33" s="60"/>
    </row>
    <row r="34" spans="1:5" x14ac:dyDescent="0.25">
      <c r="A34" s="67" t="s">
        <v>81</v>
      </c>
      <c r="B34" s="61">
        <v>0</v>
      </c>
      <c r="C34" s="125"/>
      <c r="D34" s="61">
        <v>0</v>
      </c>
    </row>
    <row r="35" spans="1:5" x14ac:dyDescent="0.25">
      <c r="A35" s="34" t="s">
        <v>239</v>
      </c>
      <c r="B35" s="61">
        <v>1000</v>
      </c>
      <c r="C35" s="125"/>
      <c r="D35" s="61">
        <v>1000</v>
      </c>
      <c r="E35" s="60"/>
    </row>
    <row r="36" spans="1:5" ht="25.5" x14ac:dyDescent="0.25">
      <c r="A36" s="34" t="s">
        <v>245</v>
      </c>
      <c r="B36" s="61">
        <v>0</v>
      </c>
      <c r="C36" s="125"/>
      <c r="D36" s="61">
        <v>0</v>
      </c>
    </row>
    <row r="37" spans="1:5" ht="24.75" customHeight="1" x14ac:dyDescent="0.25">
      <c r="A37" s="34" t="s">
        <v>241</v>
      </c>
      <c r="B37" s="61">
        <v>116000</v>
      </c>
      <c r="C37" s="125"/>
      <c r="D37" s="61">
        <v>116000</v>
      </c>
      <c r="E37" s="60"/>
    </row>
    <row r="38" spans="1:5" x14ac:dyDescent="0.25">
      <c r="A38" s="34" t="s">
        <v>242</v>
      </c>
      <c r="B38" s="61">
        <v>160</v>
      </c>
      <c r="C38" s="125"/>
      <c r="D38" s="61">
        <v>160</v>
      </c>
    </row>
    <row r="39" spans="1:5" x14ac:dyDescent="0.25">
      <c r="A39" s="67" t="s">
        <v>259</v>
      </c>
      <c r="B39" s="61">
        <v>72086</v>
      </c>
      <c r="C39" s="125"/>
      <c r="D39" s="61">
        <v>72086</v>
      </c>
      <c r="E39" s="60"/>
    </row>
    <row r="40" spans="1:5" ht="25.5" x14ac:dyDescent="0.25">
      <c r="A40" s="34" t="s">
        <v>257</v>
      </c>
      <c r="B40" s="61">
        <v>1863500</v>
      </c>
      <c r="C40" s="125"/>
      <c r="D40" s="61">
        <v>1863500</v>
      </c>
      <c r="E40" s="60"/>
    </row>
    <row r="41" spans="1:5" x14ac:dyDescent="0.25">
      <c r="A41" s="67" t="s">
        <v>246</v>
      </c>
      <c r="B41" s="61">
        <v>346200</v>
      </c>
      <c r="C41" s="125"/>
      <c r="D41" s="61">
        <v>346200</v>
      </c>
    </row>
    <row r="42" spans="1:5" s="59" customFormat="1" ht="25.5" x14ac:dyDescent="0.25">
      <c r="A42" s="89" t="s">
        <v>73</v>
      </c>
      <c r="B42" s="91">
        <f t="shared" ref="B42" si="4">SUM(B43:B47)</f>
        <v>40000</v>
      </c>
      <c r="C42" s="124">
        <f t="shared" ref="C42" si="5">SUM(C43:C47)</f>
        <v>0</v>
      </c>
      <c r="D42" s="91">
        <f t="shared" ref="D42" si="6">SUM(D43:D47)</f>
        <v>40000</v>
      </c>
    </row>
    <row r="43" spans="1:5" s="59" customFormat="1" x14ac:dyDescent="0.25">
      <c r="A43" s="121" t="s">
        <v>80</v>
      </c>
      <c r="B43" s="122"/>
      <c r="C43" s="126"/>
      <c r="D43" s="122"/>
    </row>
    <row r="44" spans="1:5" x14ac:dyDescent="0.25">
      <c r="A44" s="34" t="s">
        <v>239</v>
      </c>
      <c r="B44" s="61">
        <v>0</v>
      </c>
      <c r="C44" s="125"/>
      <c r="D44" s="61">
        <v>0</v>
      </c>
    </row>
    <row r="45" spans="1:5" x14ac:dyDescent="0.25">
      <c r="A45" s="67" t="s">
        <v>247</v>
      </c>
      <c r="B45" s="61">
        <v>40000</v>
      </c>
      <c r="C45" s="61"/>
      <c r="D45" s="61">
        <v>40000</v>
      </c>
    </row>
    <row r="46" spans="1:5" x14ac:dyDescent="0.25">
      <c r="A46" s="34" t="s">
        <v>246</v>
      </c>
      <c r="B46" s="61">
        <v>0</v>
      </c>
      <c r="C46" s="61"/>
      <c r="D46" s="61">
        <v>0</v>
      </c>
    </row>
    <row r="47" spans="1:5" ht="25.5" x14ac:dyDescent="0.25">
      <c r="A47" s="36" t="s">
        <v>248</v>
      </c>
      <c r="B47" s="61">
        <v>0</v>
      </c>
      <c r="C47" s="61"/>
      <c r="D47" s="61">
        <v>0</v>
      </c>
    </row>
  </sheetData>
  <mergeCells count="5">
    <mergeCell ref="A1:D1"/>
    <mergeCell ref="A3:D3"/>
    <mergeCell ref="A5:D5"/>
    <mergeCell ref="A7:D7"/>
    <mergeCell ref="A28:D28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9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2" width="25.28515625" customWidth="1"/>
    <col min="3" max="3" width="20.85546875" bestFit="1" customWidth="1"/>
    <col min="4" max="4" width="25.28515625" customWidth="1"/>
  </cols>
  <sheetData>
    <row r="1" spans="1:4" ht="53.25" customHeight="1" x14ac:dyDescent="0.25">
      <c r="A1" s="163" t="s">
        <v>230</v>
      </c>
      <c r="B1" s="163"/>
      <c r="C1" s="163"/>
      <c r="D1" s="163"/>
    </row>
    <row r="2" spans="1:4" ht="18" customHeight="1" x14ac:dyDescent="0.25">
      <c r="A2" s="1"/>
      <c r="B2" s="1"/>
      <c r="C2" s="1"/>
      <c r="D2" s="1"/>
    </row>
    <row r="3" spans="1:4" ht="15.75" x14ac:dyDescent="0.25">
      <c r="A3" s="163" t="s">
        <v>24</v>
      </c>
      <c r="B3" s="163"/>
      <c r="C3" s="164"/>
      <c r="D3" s="164"/>
    </row>
    <row r="4" spans="1:4" ht="18" x14ac:dyDescent="0.25">
      <c r="A4" s="1"/>
      <c r="B4" s="1"/>
      <c r="C4" s="2"/>
      <c r="D4" s="2"/>
    </row>
    <row r="5" spans="1:4" ht="18" customHeight="1" x14ac:dyDescent="0.25">
      <c r="A5" s="163" t="s">
        <v>4</v>
      </c>
      <c r="B5" s="145"/>
      <c r="C5" s="145"/>
      <c r="D5" s="145"/>
    </row>
    <row r="6" spans="1:4" ht="18" x14ac:dyDescent="0.25">
      <c r="A6" s="1"/>
      <c r="B6" s="1"/>
      <c r="C6" s="2"/>
      <c r="D6" s="2"/>
    </row>
    <row r="7" spans="1:4" ht="15.75" x14ac:dyDescent="0.25">
      <c r="A7" s="163" t="s">
        <v>14</v>
      </c>
      <c r="B7" s="162"/>
      <c r="C7" s="162"/>
      <c r="D7" s="162"/>
    </row>
    <row r="8" spans="1:4" ht="18" x14ac:dyDescent="0.25">
      <c r="A8" s="1"/>
      <c r="B8" s="1"/>
      <c r="C8" s="2"/>
      <c r="D8" s="2"/>
    </row>
    <row r="9" spans="1:4" s="26" customFormat="1" ht="12" x14ac:dyDescent="0.2">
      <c r="A9" s="24"/>
      <c r="B9" s="24"/>
      <c r="C9" s="24"/>
      <c r="D9" s="25"/>
    </row>
    <row r="10" spans="1:4" x14ac:dyDescent="0.25">
      <c r="A10" s="15" t="s">
        <v>77</v>
      </c>
      <c r="B10" s="15" t="s">
        <v>139</v>
      </c>
      <c r="C10" s="15" t="s">
        <v>260</v>
      </c>
      <c r="D10" s="15" t="s">
        <v>261</v>
      </c>
    </row>
    <row r="11" spans="1:4" ht="30" customHeight="1" x14ac:dyDescent="0.25">
      <c r="A11" s="6" t="s">
        <v>15</v>
      </c>
      <c r="B11" s="100">
        <v>2983120</v>
      </c>
      <c r="C11" s="100">
        <v>62876</v>
      </c>
      <c r="D11" s="100">
        <f>SUM(B11+C11)</f>
        <v>3045996</v>
      </c>
    </row>
    <row r="12" spans="1:4" ht="30" customHeight="1" x14ac:dyDescent="0.25">
      <c r="A12" s="6" t="s">
        <v>78</v>
      </c>
      <c r="B12" s="100">
        <v>2983120</v>
      </c>
      <c r="C12" s="100">
        <v>62876</v>
      </c>
      <c r="D12" s="100">
        <f t="shared" ref="D12:D13" si="0">SUM(B12+C12)</f>
        <v>3045996</v>
      </c>
    </row>
    <row r="13" spans="1:4" ht="30" customHeight="1" x14ac:dyDescent="0.25">
      <c r="A13" s="27" t="s">
        <v>79</v>
      </c>
      <c r="B13" s="100">
        <v>2983120</v>
      </c>
      <c r="C13" s="100">
        <v>62876</v>
      </c>
      <c r="D13" s="100">
        <f t="shared" si="0"/>
        <v>3045996</v>
      </c>
    </row>
    <row r="14" spans="1:4" ht="30" hidden="1" customHeight="1" x14ac:dyDescent="0.25">
      <c r="A14" s="6" t="s">
        <v>16</v>
      </c>
      <c r="B14" s="4">
        <v>2557085</v>
      </c>
      <c r="C14" s="4"/>
      <c r="D14" s="4"/>
    </row>
    <row r="15" spans="1:4" ht="25.5" hidden="1" x14ac:dyDescent="0.25">
      <c r="A15" s="12" t="s">
        <v>17</v>
      </c>
      <c r="B15" s="4">
        <v>2557085</v>
      </c>
      <c r="C15" s="4"/>
      <c r="D15" s="4"/>
    </row>
    <row r="16" spans="1:4" ht="15.75" hidden="1" customHeight="1" x14ac:dyDescent="0.25">
      <c r="A16" s="11" t="s">
        <v>18</v>
      </c>
      <c r="B16" s="4">
        <v>2557085</v>
      </c>
      <c r="C16" s="4"/>
      <c r="D16" s="4"/>
    </row>
    <row r="17" spans="1:4" ht="19.5" hidden="1" customHeight="1" x14ac:dyDescent="0.25">
      <c r="A17" s="6" t="s">
        <v>19</v>
      </c>
      <c r="B17" s="4">
        <v>2557085</v>
      </c>
      <c r="C17" s="4"/>
      <c r="D17" s="4"/>
    </row>
    <row r="18" spans="1:4" ht="25.5" hidden="1" x14ac:dyDescent="0.25">
      <c r="A18" s="13" t="s">
        <v>20</v>
      </c>
      <c r="B18" s="4">
        <v>2557085</v>
      </c>
      <c r="C18" s="4"/>
      <c r="D18" s="4"/>
    </row>
    <row r="19" spans="1:4" hidden="1" x14ac:dyDescent="0.25">
      <c r="B19" s="4">
        <v>2557085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A2C2-4AEC-4734-9D67-BCED75A71536}">
  <sheetPr>
    <pageSetUpPr fitToPage="1"/>
  </sheetPr>
  <dimension ref="A1:E471"/>
  <sheetViews>
    <sheetView workbookViewId="0">
      <selection activeCell="B8" sqref="B8"/>
    </sheetView>
  </sheetViews>
  <sheetFormatPr defaultRowHeight="11.25" x14ac:dyDescent="0.15"/>
  <cols>
    <col min="1" max="1" width="50.85546875" style="94" customWidth="1"/>
    <col min="2" max="4" width="20.7109375" style="105" customWidth="1"/>
    <col min="5" max="16384" width="9.140625" style="93"/>
  </cols>
  <sheetData>
    <row r="1" spans="1:5" ht="38.25" customHeight="1" x14ac:dyDescent="0.15">
      <c r="A1" s="169" t="s">
        <v>228</v>
      </c>
      <c r="B1" s="170"/>
      <c r="C1" s="170"/>
      <c r="D1" s="171"/>
    </row>
    <row r="2" spans="1:5" ht="12.75" x14ac:dyDescent="0.15">
      <c r="A2" s="166" t="s">
        <v>23</v>
      </c>
      <c r="B2" s="167"/>
      <c r="C2" s="167"/>
      <c r="D2" s="168"/>
    </row>
    <row r="3" spans="1:5" customFormat="1" ht="41.25" customHeight="1" x14ac:dyDescent="0.25">
      <c r="A3" s="58" t="s">
        <v>82</v>
      </c>
      <c r="B3" s="165"/>
      <c r="C3" s="165"/>
      <c r="D3" s="165"/>
      <c r="E3" s="93"/>
    </row>
    <row r="4" spans="1:5" customFormat="1" ht="28.5" customHeight="1" x14ac:dyDescent="0.25">
      <c r="A4" s="95" t="s">
        <v>75</v>
      </c>
      <c r="B4" s="127" t="s">
        <v>139</v>
      </c>
      <c r="C4" s="127" t="s">
        <v>260</v>
      </c>
      <c r="D4" s="127" t="s">
        <v>261</v>
      </c>
      <c r="E4" s="93"/>
    </row>
    <row r="5" spans="1:5" ht="12.75" x14ac:dyDescent="0.2">
      <c r="A5" s="97" t="s">
        <v>229</v>
      </c>
      <c r="B5" s="100">
        <f>SUM(B6+B84+B107+B225+B316+B323+B348+B390+B417+B423+B439+B445+B463)</f>
        <v>2983120</v>
      </c>
      <c r="C5" s="100">
        <f>SUM(C6+C84+C107+C225+C316+C323+C348+C390+C417+C423+C439+C445+C463)</f>
        <v>62876</v>
      </c>
      <c r="D5" s="100">
        <f>SUM(D6+D84+D107+D225+D316+D323+D348+D390+D417+D423+D439+D445+D463)</f>
        <v>3045996</v>
      </c>
    </row>
    <row r="6" spans="1:5" ht="12.75" x14ac:dyDescent="0.2">
      <c r="A6" s="98" t="s">
        <v>83</v>
      </c>
      <c r="B6" s="101">
        <v>116000</v>
      </c>
      <c r="C6" s="101"/>
      <c r="D6" s="101">
        <v>116000</v>
      </c>
    </row>
    <row r="7" spans="1:5" ht="12.75" x14ac:dyDescent="0.2">
      <c r="A7" s="99" t="s">
        <v>232</v>
      </c>
      <c r="B7" s="102">
        <f>SUM(B8+B80)</f>
        <v>116000</v>
      </c>
      <c r="C7" s="102">
        <f t="shared" ref="C7:D7" si="0">SUM(C8+C80)</f>
        <v>0</v>
      </c>
      <c r="D7" s="102">
        <f t="shared" si="0"/>
        <v>116000</v>
      </c>
    </row>
    <row r="8" spans="1:5" ht="12.75" x14ac:dyDescent="0.2">
      <c r="A8" s="96" t="s">
        <v>84</v>
      </c>
      <c r="B8" s="103">
        <f>SUM(B9+B17+B37+B69)</f>
        <v>114900</v>
      </c>
      <c r="C8" s="103"/>
      <c r="D8" s="103">
        <f t="shared" ref="D8" si="1">SUM(D9+D17+D37+D69)</f>
        <v>114900</v>
      </c>
    </row>
    <row r="9" spans="1:5" ht="12.75" x14ac:dyDescent="0.2">
      <c r="A9" s="96" t="s">
        <v>140</v>
      </c>
      <c r="B9" s="103">
        <f>SUM(B10+B14)</f>
        <v>8345</v>
      </c>
      <c r="C9" s="103"/>
      <c r="D9" s="103">
        <f t="shared" ref="D9" si="2">SUM(D10+D14)</f>
        <v>8345</v>
      </c>
    </row>
    <row r="10" spans="1:5" ht="12.75" x14ac:dyDescent="0.2">
      <c r="A10" s="96" t="s">
        <v>85</v>
      </c>
      <c r="B10" s="103">
        <f>SUM(B11:B13)</f>
        <v>7300</v>
      </c>
      <c r="C10" s="103"/>
      <c r="D10" s="103">
        <f t="shared" ref="D10" si="3">SUM(D11:D13)</f>
        <v>7300</v>
      </c>
    </row>
    <row r="11" spans="1:5" ht="12.75" x14ac:dyDescent="0.2">
      <c r="A11" s="96" t="s">
        <v>141</v>
      </c>
      <c r="B11" s="103">
        <v>5500</v>
      </c>
      <c r="C11" s="103"/>
      <c r="D11" s="103">
        <v>5500</v>
      </c>
    </row>
    <row r="12" spans="1:5" ht="12.75" x14ac:dyDescent="0.2">
      <c r="A12" s="96" t="s">
        <v>142</v>
      </c>
      <c r="B12" s="103">
        <v>1000</v>
      </c>
      <c r="C12" s="103"/>
      <c r="D12" s="103">
        <v>1000</v>
      </c>
    </row>
    <row r="13" spans="1:5" ht="12.75" x14ac:dyDescent="0.2">
      <c r="A13" s="96" t="s">
        <v>143</v>
      </c>
      <c r="B13" s="103">
        <v>800</v>
      </c>
      <c r="C13" s="103"/>
      <c r="D13" s="103">
        <v>800</v>
      </c>
    </row>
    <row r="14" spans="1:5" ht="12.75" x14ac:dyDescent="0.2">
      <c r="A14" s="96" t="s">
        <v>86</v>
      </c>
      <c r="B14" s="103">
        <f>SUM(B15:B16)</f>
        <v>1045</v>
      </c>
      <c r="C14" s="103"/>
      <c r="D14" s="103">
        <f t="shared" ref="D14" si="4">SUM(D15:D16)</f>
        <v>1045</v>
      </c>
    </row>
    <row r="15" spans="1:5" ht="12.75" x14ac:dyDescent="0.2">
      <c r="A15" s="96" t="s">
        <v>144</v>
      </c>
      <c r="B15" s="103">
        <v>545</v>
      </c>
      <c r="C15" s="103"/>
      <c r="D15" s="103">
        <v>545</v>
      </c>
    </row>
    <row r="16" spans="1:5" ht="12.75" x14ac:dyDescent="0.2">
      <c r="A16" s="96" t="s">
        <v>145</v>
      </c>
      <c r="B16" s="103">
        <v>500</v>
      </c>
      <c r="C16" s="103"/>
      <c r="D16" s="103">
        <v>500</v>
      </c>
    </row>
    <row r="17" spans="1:4" ht="12.75" x14ac:dyDescent="0.2">
      <c r="A17" s="96" t="s">
        <v>146</v>
      </c>
      <c r="B17" s="103">
        <f>SUM(B18+B24+B27+B30+B33+B35)</f>
        <v>23100</v>
      </c>
      <c r="C17" s="103"/>
      <c r="D17" s="103">
        <f t="shared" ref="D17" si="5">SUM(D18+D24+D27+D30+D33+D35)</f>
        <v>23100</v>
      </c>
    </row>
    <row r="18" spans="1:4" ht="12.75" x14ac:dyDescent="0.2">
      <c r="A18" s="96" t="s">
        <v>87</v>
      </c>
      <c r="B18" s="103">
        <f>SUM(B19:B23)</f>
        <v>15100</v>
      </c>
      <c r="C18" s="103"/>
      <c r="D18" s="103">
        <f t="shared" ref="D18" si="6">SUM(D19:D23)</f>
        <v>15100</v>
      </c>
    </row>
    <row r="19" spans="1:4" ht="12.75" x14ac:dyDescent="0.2">
      <c r="A19" s="96" t="s">
        <v>147</v>
      </c>
      <c r="B19" s="103">
        <v>8500</v>
      </c>
      <c r="C19" s="103"/>
      <c r="D19" s="103">
        <v>8500</v>
      </c>
    </row>
    <row r="20" spans="1:4" ht="25.5" x14ac:dyDescent="0.2">
      <c r="A20" s="96" t="s">
        <v>148</v>
      </c>
      <c r="B20" s="103">
        <v>250</v>
      </c>
      <c r="C20" s="103"/>
      <c r="D20" s="103">
        <v>250</v>
      </c>
    </row>
    <row r="21" spans="1:4" ht="12.75" x14ac:dyDescent="0.2">
      <c r="A21" s="96" t="s">
        <v>149</v>
      </c>
      <c r="B21" s="103">
        <v>2200</v>
      </c>
      <c r="C21" s="103"/>
      <c r="D21" s="103">
        <v>2200</v>
      </c>
    </row>
    <row r="22" spans="1:4" ht="12.75" x14ac:dyDescent="0.2">
      <c r="A22" s="96" t="s">
        <v>150</v>
      </c>
      <c r="B22" s="103">
        <v>4000</v>
      </c>
      <c r="C22" s="103"/>
      <c r="D22" s="103">
        <v>4000</v>
      </c>
    </row>
    <row r="23" spans="1:4" ht="12.75" x14ac:dyDescent="0.2">
      <c r="A23" s="96" t="s">
        <v>151</v>
      </c>
      <c r="B23" s="103">
        <v>150</v>
      </c>
      <c r="C23" s="103"/>
      <c r="D23" s="103">
        <v>150</v>
      </c>
    </row>
    <row r="24" spans="1:4" ht="12.75" x14ac:dyDescent="0.2">
      <c r="A24" s="96" t="s">
        <v>88</v>
      </c>
      <c r="B24" s="103">
        <f>SUM(B25:B26)</f>
        <v>200</v>
      </c>
      <c r="C24" s="103"/>
      <c r="D24" s="103">
        <f t="shared" ref="D24" si="7">SUM(D25:D26)</f>
        <v>200</v>
      </c>
    </row>
    <row r="25" spans="1:4" ht="12.75" x14ac:dyDescent="0.2">
      <c r="A25" s="96" t="s">
        <v>152</v>
      </c>
      <c r="B25" s="103">
        <v>200</v>
      </c>
      <c r="C25" s="103"/>
      <c r="D25" s="103">
        <v>200</v>
      </c>
    </row>
    <row r="26" spans="1:4" ht="12.75" x14ac:dyDescent="0.2">
      <c r="A26" s="96" t="s">
        <v>153</v>
      </c>
      <c r="B26" s="103">
        <v>0</v>
      </c>
      <c r="C26" s="103"/>
      <c r="D26" s="103">
        <v>0</v>
      </c>
    </row>
    <row r="27" spans="1:4" ht="12.75" x14ac:dyDescent="0.2">
      <c r="A27" s="96" t="s">
        <v>89</v>
      </c>
      <c r="B27" s="103">
        <f>SUM(B28:B29)</f>
        <v>50</v>
      </c>
      <c r="C27" s="103"/>
      <c r="D27" s="103">
        <f t="shared" ref="D27" si="8">SUM(D28:D29)</f>
        <v>50</v>
      </c>
    </row>
    <row r="28" spans="1:4" ht="12.75" x14ac:dyDescent="0.2">
      <c r="A28" s="96" t="s">
        <v>154</v>
      </c>
      <c r="B28" s="103">
        <v>50</v>
      </c>
      <c r="C28" s="103"/>
      <c r="D28" s="103">
        <v>50</v>
      </c>
    </row>
    <row r="29" spans="1:4" ht="12.75" x14ac:dyDescent="0.2">
      <c r="A29" s="96" t="s">
        <v>155</v>
      </c>
      <c r="B29" s="103">
        <v>0</v>
      </c>
      <c r="C29" s="103"/>
      <c r="D29" s="103">
        <v>0</v>
      </c>
    </row>
    <row r="30" spans="1:4" ht="12.75" x14ac:dyDescent="0.2">
      <c r="A30" s="96" t="s">
        <v>90</v>
      </c>
      <c r="B30" s="103">
        <f>SUM(B31:B32)</f>
        <v>6500</v>
      </c>
      <c r="C30" s="103"/>
      <c r="D30" s="103">
        <f t="shared" ref="D30" si="9">SUM(D31:D32)</f>
        <v>6500</v>
      </c>
    </row>
    <row r="31" spans="1:4" ht="25.5" x14ac:dyDescent="0.2">
      <c r="A31" s="96" t="s">
        <v>156</v>
      </c>
      <c r="B31" s="103">
        <v>5000</v>
      </c>
      <c r="C31" s="103"/>
      <c r="D31" s="103">
        <v>5000</v>
      </c>
    </row>
    <row r="32" spans="1:4" ht="25.5" x14ac:dyDescent="0.2">
      <c r="A32" s="96" t="s">
        <v>157</v>
      </c>
      <c r="B32" s="103">
        <v>1500</v>
      </c>
      <c r="C32" s="103"/>
      <c r="D32" s="103">
        <v>1500</v>
      </c>
    </row>
    <row r="33" spans="1:4" ht="12.75" x14ac:dyDescent="0.2">
      <c r="A33" s="96" t="s">
        <v>91</v>
      </c>
      <c r="B33" s="103">
        <f>SUM(B34)</f>
        <v>0</v>
      </c>
      <c r="C33" s="103"/>
      <c r="D33" s="103">
        <f t="shared" ref="D33" si="10">SUM(D34)</f>
        <v>0</v>
      </c>
    </row>
    <row r="34" spans="1:4" ht="12.75" x14ac:dyDescent="0.2">
      <c r="A34" s="96" t="s">
        <v>158</v>
      </c>
      <c r="B34" s="103">
        <v>0</v>
      </c>
      <c r="C34" s="103"/>
      <c r="D34" s="103">
        <v>0</v>
      </c>
    </row>
    <row r="35" spans="1:4" ht="12.75" x14ac:dyDescent="0.2">
      <c r="A35" s="96" t="s">
        <v>92</v>
      </c>
      <c r="B35" s="103">
        <f>SUM(B36)</f>
        <v>1250</v>
      </c>
      <c r="C35" s="103"/>
      <c r="D35" s="103">
        <f t="shared" ref="D35" si="11">SUM(D36)</f>
        <v>1250</v>
      </c>
    </row>
    <row r="36" spans="1:4" ht="12.75" x14ac:dyDescent="0.2">
      <c r="A36" s="96" t="s">
        <v>159</v>
      </c>
      <c r="B36" s="103">
        <v>1250</v>
      </c>
      <c r="C36" s="103"/>
      <c r="D36" s="103">
        <v>1250</v>
      </c>
    </row>
    <row r="37" spans="1:4" ht="12.75" x14ac:dyDescent="0.2">
      <c r="A37" s="96" t="s">
        <v>160</v>
      </c>
      <c r="B37" s="103">
        <f>SUM(B38+B41+B45+B47+B53+B55+B57+B62+B65)</f>
        <v>78185</v>
      </c>
      <c r="C37" s="103"/>
      <c r="D37" s="103">
        <f t="shared" ref="D37" si="12">SUM(D38+D41+D45+D47+D53+D55+D57+D62+D65)</f>
        <v>78185</v>
      </c>
    </row>
    <row r="38" spans="1:4" ht="12.75" x14ac:dyDescent="0.2">
      <c r="A38" s="96" t="s">
        <v>93</v>
      </c>
      <c r="B38" s="103">
        <f>SUM(B39:B40)</f>
        <v>4750</v>
      </c>
      <c r="C38" s="103"/>
      <c r="D38" s="103">
        <f t="shared" ref="D38" si="13">SUM(D39:D40)</f>
        <v>4750</v>
      </c>
    </row>
    <row r="39" spans="1:4" ht="12.75" x14ac:dyDescent="0.2">
      <c r="A39" s="96" t="s">
        <v>161</v>
      </c>
      <c r="B39" s="103">
        <v>4000</v>
      </c>
      <c r="C39" s="103"/>
      <c r="D39" s="103">
        <v>4000</v>
      </c>
    </row>
    <row r="40" spans="1:4" ht="12.75" x14ac:dyDescent="0.2">
      <c r="A40" s="96" t="s">
        <v>162</v>
      </c>
      <c r="B40" s="103">
        <v>750</v>
      </c>
      <c r="C40" s="103"/>
      <c r="D40" s="103">
        <v>750</v>
      </c>
    </row>
    <row r="41" spans="1:4" ht="12.75" x14ac:dyDescent="0.2">
      <c r="A41" s="96" t="s">
        <v>94</v>
      </c>
      <c r="B41" s="103">
        <f>SUM(B42:B44)</f>
        <v>30860</v>
      </c>
      <c r="C41" s="103"/>
      <c r="D41" s="103">
        <f t="shared" ref="D41" si="14">SUM(D42:D44)</f>
        <v>30860</v>
      </c>
    </row>
    <row r="42" spans="1:4" ht="25.5" x14ac:dyDescent="0.2">
      <c r="A42" s="96" t="s">
        <v>163</v>
      </c>
      <c r="B42" s="103">
        <v>8500</v>
      </c>
      <c r="C42" s="103"/>
      <c r="D42" s="103">
        <v>8500</v>
      </c>
    </row>
    <row r="43" spans="1:4" ht="25.5" x14ac:dyDescent="0.2">
      <c r="A43" s="96" t="s">
        <v>164</v>
      </c>
      <c r="B43" s="103">
        <v>21860</v>
      </c>
      <c r="C43" s="103"/>
      <c r="D43" s="103">
        <v>21860</v>
      </c>
    </row>
    <row r="44" spans="1:4" ht="12.75" x14ac:dyDescent="0.2">
      <c r="A44" s="96" t="s">
        <v>165</v>
      </c>
      <c r="B44" s="103">
        <v>500</v>
      </c>
      <c r="C44" s="103"/>
      <c r="D44" s="103">
        <v>500</v>
      </c>
    </row>
    <row r="45" spans="1:4" ht="12.75" x14ac:dyDescent="0.2">
      <c r="A45" s="96" t="s">
        <v>95</v>
      </c>
      <c r="B45" s="103">
        <v>300</v>
      </c>
      <c r="C45" s="103"/>
      <c r="D45" s="103">
        <v>300</v>
      </c>
    </row>
    <row r="46" spans="1:4" ht="12.75" x14ac:dyDescent="0.2">
      <c r="A46" s="96" t="s">
        <v>166</v>
      </c>
      <c r="B46" s="103">
        <v>300</v>
      </c>
      <c r="C46" s="103"/>
      <c r="D46" s="103">
        <v>300</v>
      </c>
    </row>
    <row r="47" spans="1:4" ht="12.75" x14ac:dyDescent="0.2">
      <c r="A47" s="96" t="s">
        <v>96</v>
      </c>
      <c r="B47" s="103">
        <f>SUM(B48:B52)</f>
        <v>18030</v>
      </c>
      <c r="C47" s="103"/>
      <c r="D47" s="103">
        <f t="shared" ref="D47" si="15">SUM(D48:D52)</f>
        <v>18030</v>
      </c>
    </row>
    <row r="48" spans="1:4" ht="12.75" x14ac:dyDescent="0.2">
      <c r="A48" s="96" t="s">
        <v>167</v>
      </c>
      <c r="B48" s="103">
        <v>4000</v>
      </c>
      <c r="C48" s="103"/>
      <c r="D48" s="103">
        <v>4000</v>
      </c>
    </row>
    <row r="49" spans="1:4" ht="12.75" x14ac:dyDescent="0.2">
      <c r="A49" s="96" t="s">
        <v>168</v>
      </c>
      <c r="B49" s="103">
        <v>5800</v>
      </c>
      <c r="C49" s="103"/>
      <c r="D49" s="103">
        <v>5800</v>
      </c>
    </row>
    <row r="50" spans="1:4" ht="12.75" x14ac:dyDescent="0.2">
      <c r="A50" s="96" t="s">
        <v>169</v>
      </c>
      <c r="B50" s="103">
        <v>1500</v>
      </c>
      <c r="C50" s="103"/>
      <c r="D50" s="103">
        <v>1500</v>
      </c>
    </row>
    <row r="51" spans="1:4" ht="12.75" x14ac:dyDescent="0.2">
      <c r="A51" s="96" t="s">
        <v>170</v>
      </c>
      <c r="B51" s="103">
        <v>0</v>
      </c>
      <c r="C51" s="103"/>
      <c r="D51" s="103">
        <v>0</v>
      </c>
    </row>
    <row r="52" spans="1:4" ht="12.75" x14ac:dyDescent="0.2">
      <c r="A52" s="96" t="s">
        <v>171</v>
      </c>
      <c r="B52" s="103">
        <v>6730</v>
      </c>
      <c r="C52" s="103"/>
      <c r="D52" s="103">
        <v>6730</v>
      </c>
    </row>
    <row r="53" spans="1:4" ht="12.75" x14ac:dyDescent="0.2">
      <c r="A53" s="96" t="s">
        <v>138</v>
      </c>
      <c r="B53" s="103">
        <f>SUM(B54)</f>
        <v>1000</v>
      </c>
      <c r="C53" s="103"/>
      <c r="D53" s="103">
        <f t="shared" ref="D53" si="16">SUM(D54)</f>
        <v>1000</v>
      </c>
    </row>
    <row r="54" spans="1:4" ht="12.75" x14ac:dyDescent="0.2">
      <c r="A54" s="96" t="s">
        <v>172</v>
      </c>
      <c r="B54" s="103">
        <v>1000</v>
      </c>
      <c r="C54" s="103"/>
      <c r="D54" s="103">
        <v>1000</v>
      </c>
    </row>
    <row r="55" spans="1:4" ht="12.75" x14ac:dyDescent="0.2">
      <c r="A55" s="96" t="s">
        <v>97</v>
      </c>
      <c r="B55" s="103">
        <f>SUM(B56)</f>
        <v>8140</v>
      </c>
      <c r="C55" s="103"/>
      <c r="D55" s="103">
        <f t="shared" ref="D55" si="17">SUM(D56)</f>
        <v>8140</v>
      </c>
    </row>
    <row r="56" spans="1:4" ht="25.5" x14ac:dyDescent="0.2">
      <c r="A56" s="96" t="s">
        <v>173</v>
      </c>
      <c r="B56" s="103">
        <v>8140</v>
      </c>
      <c r="C56" s="103"/>
      <c r="D56" s="103">
        <v>8140</v>
      </c>
    </row>
    <row r="57" spans="1:4" ht="12.75" x14ac:dyDescent="0.2">
      <c r="A57" s="96" t="s">
        <v>98</v>
      </c>
      <c r="B57" s="103">
        <f>SUM(B58:B61)</f>
        <v>505</v>
      </c>
      <c r="C57" s="103"/>
      <c r="D57" s="103">
        <f t="shared" ref="D57" si="18">SUM(D58:D61)</f>
        <v>505</v>
      </c>
    </row>
    <row r="58" spans="1:4" ht="12.75" x14ac:dyDescent="0.2">
      <c r="A58" s="96" t="s">
        <v>174</v>
      </c>
      <c r="B58" s="103">
        <v>305</v>
      </c>
      <c r="C58" s="103"/>
      <c r="D58" s="103">
        <v>305</v>
      </c>
    </row>
    <row r="59" spans="1:4" ht="12.75" x14ac:dyDescent="0.2">
      <c r="A59" s="96" t="s">
        <v>175</v>
      </c>
      <c r="B59" s="103">
        <v>0</v>
      </c>
      <c r="C59" s="103"/>
      <c r="D59" s="103">
        <v>0</v>
      </c>
    </row>
    <row r="60" spans="1:4" ht="12.75" x14ac:dyDescent="0.2">
      <c r="A60" s="96" t="s">
        <v>176</v>
      </c>
      <c r="B60" s="103">
        <v>0</v>
      </c>
      <c r="C60" s="103"/>
      <c r="D60" s="103">
        <v>0</v>
      </c>
    </row>
    <row r="61" spans="1:4" ht="12.75" x14ac:dyDescent="0.2">
      <c r="A61" s="96" t="s">
        <v>177</v>
      </c>
      <c r="B61" s="103">
        <v>200</v>
      </c>
      <c r="C61" s="103"/>
      <c r="D61" s="103">
        <v>200</v>
      </c>
    </row>
    <row r="62" spans="1:4" ht="12.75" x14ac:dyDescent="0.2">
      <c r="A62" s="96" t="s">
        <v>99</v>
      </c>
      <c r="B62" s="103">
        <f>SUM(B63:B64)</f>
        <v>4300</v>
      </c>
      <c r="C62" s="103"/>
      <c r="D62" s="103">
        <f t="shared" ref="D62" si="19">SUM(D63:D64)</f>
        <v>4300</v>
      </c>
    </row>
    <row r="63" spans="1:4" ht="12.75" x14ac:dyDescent="0.2">
      <c r="A63" s="96" t="s">
        <v>178</v>
      </c>
      <c r="B63" s="103">
        <v>3800</v>
      </c>
      <c r="C63" s="103"/>
      <c r="D63" s="103">
        <v>3800</v>
      </c>
    </row>
    <row r="64" spans="1:4" ht="12.75" x14ac:dyDescent="0.2">
      <c r="A64" s="96" t="s">
        <v>179</v>
      </c>
      <c r="B64" s="103">
        <v>500</v>
      </c>
      <c r="C64" s="103"/>
      <c r="D64" s="103">
        <v>500</v>
      </c>
    </row>
    <row r="65" spans="1:4" ht="12.75" x14ac:dyDescent="0.2">
      <c r="A65" s="96" t="s">
        <v>100</v>
      </c>
      <c r="B65" s="103">
        <f>SUM(B66:B68)</f>
        <v>10300</v>
      </c>
      <c r="C65" s="103"/>
      <c r="D65" s="103">
        <f t="shared" ref="D65" si="20">SUM(D66:D68)</f>
        <v>10300</v>
      </c>
    </row>
    <row r="66" spans="1:4" ht="25.5" x14ac:dyDescent="0.2">
      <c r="A66" s="96" t="s">
        <v>180</v>
      </c>
      <c r="B66" s="103">
        <v>1100</v>
      </c>
      <c r="C66" s="103"/>
      <c r="D66" s="103">
        <v>1100</v>
      </c>
    </row>
    <row r="67" spans="1:4" ht="12.75" x14ac:dyDescent="0.2">
      <c r="A67" s="96" t="s">
        <v>181</v>
      </c>
      <c r="B67" s="103">
        <v>9000</v>
      </c>
      <c r="C67" s="103"/>
      <c r="D67" s="103">
        <v>9000</v>
      </c>
    </row>
    <row r="68" spans="1:4" ht="12.75" x14ac:dyDescent="0.2">
      <c r="A68" s="96" t="s">
        <v>182</v>
      </c>
      <c r="B68" s="103">
        <v>200</v>
      </c>
      <c r="C68" s="103"/>
      <c r="D68" s="103">
        <v>200</v>
      </c>
    </row>
    <row r="69" spans="1:4" ht="12.75" x14ac:dyDescent="0.2">
      <c r="A69" s="96" t="s">
        <v>183</v>
      </c>
      <c r="B69" s="103">
        <f>SUM(B71+B72+B74+B76+B78)</f>
        <v>5270</v>
      </c>
      <c r="C69" s="103"/>
      <c r="D69" s="103">
        <f t="shared" ref="D69" si="21">SUM(D71+D72+D74+D76+D78)</f>
        <v>5270</v>
      </c>
    </row>
    <row r="70" spans="1:4" ht="12.75" x14ac:dyDescent="0.2">
      <c r="A70" s="96" t="s">
        <v>101</v>
      </c>
      <c r="B70" s="103">
        <v>3500</v>
      </c>
      <c r="C70" s="103"/>
      <c r="D70" s="103">
        <v>3500</v>
      </c>
    </row>
    <row r="71" spans="1:4" ht="12.75" x14ac:dyDescent="0.2">
      <c r="A71" s="96" t="s">
        <v>184</v>
      </c>
      <c r="B71" s="103">
        <v>3500</v>
      </c>
      <c r="C71" s="103"/>
      <c r="D71" s="103">
        <v>3500</v>
      </c>
    </row>
    <row r="72" spans="1:4" ht="12.75" x14ac:dyDescent="0.2">
      <c r="A72" s="96" t="s">
        <v>102</v>
      </c>
      <c r="B72" s="103">
        <v>500</v>
      </c>
      <c r="C72" s="103"/>
      <c r="D72" s="103">
        <v>500</v>
      </c>
    </row>
    <row r="73" spans="1:4" ht="12.75" x14ac:dyDescent="0.2">
      <c r="A73" s="96" t="s">
        <v>185</v>
      </c>
      <c r="B73" s="103">
        <v>500</v>
      </c>
      <c r="C73" s="103"/>
      <c r="D73" s="103">
        <v>500</v>
      </c>
    </row>
    <row r="74" spans="1:4" ht="12.75" x14ac:dyDescent="0.2">
      <c r="A74" s="96" t="s">
        <v>103</v>
      </c>
      <c r="B74" s="103">
        <v>70</v>
      </c>
      <c r="C74" s="103"/>
      <c r="D74" s="103">
        <v>70</v>
      </c>
    </row>
    <row r="75" spans="1:4" ht="12.75" x14ac:dyDescent="0.2">
      <c r="A75" s="96" t="s">
        <v>186</v>
      </c>
      <c r="B75" s="103">
        <v>70</v>
      </c>
      <c r="C75" s="103"/>
      <c r="D75" s="103">
        <v>70</v>
      </c>
    </row>
    <row r="76" spans="1:4" ht="12.75" x14ac:dyDescent="0.2">
      <c r="A76" s="96" t="s">
        <v>104</v>
      </c>
      <c r="B76" s="103">
        <v>200</v>
      </c>
      <c r="C76" s="103"/>
      <c r="D76" s="103">
        <v>200</v>
      </c>
    </row>
    <row r="77" spans="1:4" ht="12.75" x14ac:dyDescent="0.2">
      <c r="A77" s="96" t="s">
        <v>187</v>
      </c>
      <c r="B77" s="103">
        <v>200</v>
      </c>
      <c r="C77" s="103"/>
      <c r="D77" s="103">
        <v>200</v>
      </c>
    </row>
    <row r="78" spans="1:4" ht="12.75" x14ac:dyDescent="0.2">
      <c r="A78" s="96" t="s">
        <v>105</v>
      </c>
      <c r="B78" s="103">
        <v>1000</v>
      </c>
      <c r="C78" s="103"/>
      <c r="D78" s="103">
        <v>1000</v>
      </c>
    </row>
    <row r="79" spans="1:4" ht="12.75" x14ac:dyDescent="0.2">
      <c r="A79" s="96" t="s">
        <v>188</v>
      </c>
      <c r="B79" s="103">
        <v>1000</v>
      </c>
      <c r="C79" s="103"/>
      <c r="D79" s="103">
        <v>1000</v>
      </c>
    </row>
    <row r="80" spans="1:4" ht="12.75" x14ac:dyDescent="0.2">
      <c r="A80" s="96" t="s">
        <v>106</v>
      </c>
      <c r="B80" s="103">
        <v>1100</v>
      </c>
      <c r="C80" s="103"/>
      <c r="D80" s="103">
        <v>1100</v>
      </c>
    </row>
    <row r="81" spans="1:4" ht="12.75" x14ac:dyDescent="0.2">
      <c r="A81" s="96" t="s">
        <v>189</v>
      </c>
      <c r="B81" s="103">
        <v>1100</v>
      </c>
      <c r="C81" s="103"/>
      <c r="D81" s="103">
        <v>1100</v>
      </c>
    </row>
    <row r="82" spans="1:4" ht="12.75" x14ac:dyDescent="0.2">
      <c r="A82" s="96" t="s">
        <v>107</v>
      </c>
      <c r="B82" s="103">
        <v>1100</v>
      </c>
      <c r="C82" s="103"/>
      <c r="D82" s="103">
        <v>1100</v>
      </c>
    </row>
    <row r="83" spans="1:4" ht="12.75" x14ac:dyDescent="0.2">
      <c r="A83" s="96" t="s">
        <v>190</v>
      </c>
      <c r="B83" s="103">
        <v>1100</v>
      </c>
      <c r="C83" s="103"/>
      <c r="D83" s="103">
        <v>1100</v>
      </c>
    </row>
    <row r="84" spans="1:4" ht="25.5" x14ac:dyDescent="0.2">
      <c r="A84" s="98" t="s">
        <v>108</v>
      </c>
      <c r="B84" s="101">
        <f>SUM(B85)</f>
        <v>1863500</v>
      </c>
      <c r="C84" s="101"/>
      <c r="D84" s="101">
        <f t="shared" ref="D84" si="22">SUM(D85)</f>
        <v>1863500</v>
      </c>
    </row>
    <row r="85" spans="1:4" ht="25.5" x14ac:dyDescent="0.2">
      <c r="A85" s="99" t="s">
        <v>233</v>
      </c>
      <c r="B85" s="102">
        <f>SUM(B86+B100)</f>
        <v>1863500</v>
      </c>
      <c r="C85" s="102"/>
      <c r="D85" s="102">
        <f t="shared" ref="D85" si="23">SUM(D86+D100)</f>
        <v>1863500</v>
      </c>
    </row>
    <row r="86" spans="1:4" ht="12.75" x14ac:dyDescent="0.2">
      <c r="A86" s="96" t="s">
        <v>109</v>
      </c>
      <c r="B86" s="103">
        <f>SUM(B87+B90+B97)</f>
        <v>1826000</v>
      </c>
      <c r="C86" s="103"/>
      <c r="D86" s="103">
        <f t="shared" ref="D86" si="24">SUM(D87+D90+D97)</f>
        <v>1826000</v>
      </c>
    </row>
    <row r="87" spans="1:4" ht="12.75" x14ac:dyDescent="0.2">
      <c r="A87" s="96" t="s">
        <v>191</v>
      </c>
      <c r="B87" s="103">
        <v>1500000</v>
      </c>
      <c r="C87" s="103"/>
      <c r="D87" s="103">
        <v>1500000</v>
      </c>
    </row>
    <row r="88" spans="1:4" ht="12.75" x14ac:dyDescent="0.2">
      <c r="A88" s="96" t="s">
        <v>110</v>
      </c>
      <c r="B88" s="103">
        <v>1500000</v>
      </c>
      <c r="C88" s="103"/>
      <c r="D88" s="103">
        <v>1500000</v>
      </c>
    </row>
    <row r="89" spans="1:4" ht="12.75" x14ac:dyDescent="0.2">
      <c r="A89" s="96" t="s">
        <v>192</v>
      </c>
      <c r="B89" s="103">
        <v>1500000</v>
      </c>
      <c r="C89" s="103"/>
      <c r="D89" s="103">
        <v>1500000</v>
      </c>
    </row>
    <row r="90" spans="1:4" ht="12.75" x14ac:dyDescent="0.2">
      <c r="A90" s="96" t="s">
        <v>193</v>
      </c>
      <c r="B90" s="103">
        <f>SUM(B91)</f>
        <v>78000</v>
      </c>
      <c r="C90" s="103"/>
      <c r="D90" s="103">
        <f t="shared" ref="D90" si="25">SUM(D91)</f>
        <v>78000</v>
      </c>
    </row>
    <row r="91" spans="1:4" ht="12.75" x14ac:dyDescent="0.2">
      <c r="A91" s="96" t="s">
        <v>111</v>
      </c>
      <c r="B91" s="103">
        <f>SUM(B92:B96)</f>
        <v>78000</v>
      </c>
      <c r="C91" s="103"/>
      <c r="D91" s="103">
        <f t="shared" ref="D91" si="26">SUM(D92:D96)</f>
        <v>78000</v>
      </c>
    </row>
    <row r="92" spans="1:4" ht="12.75" x14ac:dyDescent="0.2">
      <c r="A92" s="96" t="s">
        <v>194</v>
      </c>
      <c r="B92" s="103">
        <v>35000</v>
      </c>
      <c r="C92" s="103"/>
      <c r="D92" s="103">
        <v>35000</v>
      </c>
    </row>
    <row r="93" spans="1:4" ht="12.75" x14ac:dyDescent="0.2">
      <c r="A93" s="96" t="s">
        <v>195</v>
      </c>
      <c r="B93" s="103">
        <v>4000</v>
      </c>
      <c r="C93" s="103"/>
      <c r="D93" s="103">
        <v>4000</v>
      </c>
    </row>
    <row r="94" spans="1:4" ht="12.75" x14ac:dyDescent="0.2">
      <c r="A94" s="96" t="s">
        <v>196</v>
      </c>
      <c r="B94" s="103">
        <v>10000</v>
      </c>
      <c r="C94" s="103"/>
      <c r="D94" s="103">
        <v>10000</v>
      </c>
    </row>
    <row r="95" spans="1:4" ht="12.75" x14ac:dyDescent="0.2">
      <c r="A95" s="96" t="s">
        <v>197</v>
      </c>
      <c r="B95" s="103">
        <v>4000</v>
      </c>
      <c r="C95" s="103"/>
      <c r="D95" s="103">
        <v>4000</v>
      </c>
    </row>
    <row r="96" spans="1:4" ht="12.75" x14ac:dyDescent="0.2">
      <c r="A96" s="96" t="s">
        <v>198</v>
      </c>
      <c r="B96" s="103">
        <v>25000</v>
      </c>
      <c r="C96" s="103"/>
      <c r="D96" s="103">
        <v>25000</v>
      </c>
    </row>
    <row r="97" spans="1:4" ht="12.75" x14ac:dyDescent="0.2">
      <c r="A97" s="96" t="s">
        <v>199</v>
      </c>
      <c r="B97" s="103">
        <v>248000</v>
      </c>
      <c r="C97" s="103"/>
      <c r="D97" s="103">
        <v>248000</v>
      </c>
    </row>
    <row r="98" spans="1:4" ht="12.75" x14ac:dyDescent="0.2">
      <c r="A98" s="96" t="s">
        <v>112</v>
      </c>
      <c r="B98" s="103">
        <v>248000</v>
      </c>
      <c r="C98" s="103"/>
      <c r="D98" s="103">
        <v>248000</v>
      </c>
    </row>
    <row r="99" spans="1:4" ht="12.75" x14ac:dyDescent="0.2">
      <c r="A99" s="96" t="s">
        <v>200</v>
      </c>
      <c r="B99" s="103">
        <v>248000</v>
      </c>
      <c r="C99" s="103"/>
      <c r="D99" s="103">
        <v>248000</v>
      </c>
    </row>
    <row r="100" spans="1:4" ht="12.75" x14ac:dyDescent="0.2">
      <c r="A100" s="96" t="s">
        <v>84</v>
      </c>
      <c r="B100" s="103">
        <f>SUM(B101+B104)</f>
        <v>37500</v>
      </c>
      <c r="C100" s="103"/>
      <c r="D100" s="103">
        <f t="shared" ref="D100" si="27">SUM(D101+D104)</f>
        <v>37500</v>
      </c>
    </row>
    <row r="101" spans="1:4" ht="12.75" x14ac:dyDescent="0.2">
      <c r="A101" s="96" t="s">
        <v>140</v>
      </c>
      <c r="B101" s="103">
        <v>30000</v>
      </c>
      <c r="C101" s="103"/>
      <c r="D101" s="103">
        <v>30000</v>
      </c>
    </row>
    <row r="102" spans="1:4" ht="12.75" x14ac:dyDescent="0.2">
      <c r="A102" s="96" t="s">
        <v>113</v>
      </c>
      <c r="B102" s="103">
        <v>30000</v>
      </c>
      <c r="C102" s="103"/>
      <c r="D102" s="103">
        <v>30000</v>
      </c>
    </row>
    <row r="103" spans="1:4" ht="12.75" x14ac:dyDescent="0.2">
      <c r="A103" s="96" t="s">
        <v>201</v>
      </c>
      <c r="B103" s="103">
        <v>30000</v>
      </c>
      <c r="C103" s="103"/>
      <c r="D103" s="103">
        <v>30000</v>
      </c>
    </row>
    <row r="104" spans="1:4" ht="12.75" x14ac:dyDescent="0.2">
      <c r="A104" s="96" t="s">
        <v>183</v>
      </c>
      <c r="B104" s="103">
        <v>7500</v>
      </c>
      <c r="C104" s="103"/>
      <c r="D104" s="103">
        <v>7500</v>
      </c>
    </row>
    <row r="105" spans="1:4" ht="12.75" x14ac:dyDescent="0.2">
      <c r="A105" s="96" t="s">
        <v>104</v>
      </c>
      <c r="B105" s="103">
        <v>7500</v>
      </c>
      <c r="C105" s="103"/>
      <c r="D105" s="103">
        <v>7500</v>
      </c>
    </row>
    <row r="106" spans="1:4" ht="25.5" x14ac:dyDescent="0.2">
      <c r="A106" s="96" t="s">
        <v>202</v>
      </c>
      <c r="B106" s="103">
        <v>7500</v>
      </c>
      <c r="C106" s="103"/>
      <c r="D106" s="103">
        <v>7500</v>
      </c>
    </row>
    <row r="107" spans="1:4" ht="12.75" x14ac:dyDescent="0.2">
      <c r="A107" s="98" t="s">
        <v>114</v>
      </c>
      <c r="B107" s="101">
        <f>SUM(B108+B148+B153+B172)</f>
        <v>170250</v>
      </c>
      <c r="C107" s="101"/>
      <c r="D107" s="101">
        <f>SUM(D108+D148+D153+D172)</f>
        <v>170250</v>
      </c>
    </row>
    <row r="108" spans="1:4" ht="12.75" x14ac:dyDescent="0.2">
      <c r="A108" s="99" t="s">
        <v>115</v>
      </c>
      <c r="B108" s="102">
        <f>SUM(B109+B122+B139)</f>
        <v>83750</v>
      </c>
      <c r="C108" s="102"/>
      <c r="D108" s="102">
        <f t="shared" ref="D108" si="28">SUM(D109+D122+D139)</f>
        <v>83750</v>
      </c>
    </row>
    <row r="109" spans="1:4" ht="12.75" x14ac:dyDescent="0.2">
      <c r="A109" s="96" t="s">
        <v>109</v>
      </c>
      <c r="B109" s="103">
        <f>SUM(B110+B113+B119)</f>
        <v>22300</v>
      </c>
      <c r="C109" s="103"/>
      <c r="D109" s="103">
        <f t="shared" ref="D109" si="29">SUM(D110+D113+D119)</f>
        <v>22300</v>
      </c>
    </row>
    <row r="110" spans="1:4" ht="12.75" x14ac:dyDescent="0.2">
      <c r="A110" s="96" t="s">
        <v>191</v>
      </c>
      <c r="B110" s="103">
        <v>17600</v>
      </c>
      <c r="C110" s="103"/>
      <c r="D110" s="103">
        <v>17600</v>
      </c>
    </row>
    <row r="111" spans="1:4" ht="12.75" x14ac:dyDescent="0.2">
      <c r="A111" s="96" t="s">
        <v>110</v>
      </c>
      <c r="B111" s="103">
        <v>17600</v>
      </c>
      <c r="C111" s="103"/>
      <c r="D111" s="103">
        <v>17600</v>
      </c>
    </row>
    <row r="112" spans="1:4" ht="12.75" x14ac:dyDescent="0.2">
      <c r="A112" s="96" t="s">
        <v>192</v>
      </c>
      <c r="B112" s="103">
        <v>17600</v>
      </c>
      <c r="C112" s="103"/>
      <c r="D112" s="103">
        <v>17600</v>
      </c>
    </row>
    <row r="113" spans="1:5" ht="12.75" x14ac:dyDescent="0.2">
      <c r="A113" s="96" t="s">
        <v>193</v>
      </c>
      <c r="B113" s="103">
        <v>1700</v>
      </c>
      <c r="C113" s="103"/>
      <c r="D113" s="103">
        <v>1700</v>
      </c>
    </row>
    <row r="114" spans="1:5" ht="12.75" x14ac:dyDescent="0.2">
      <c r="A114" s="96" t="s">
        <v>111</v>
      </c>
      <c r="B114" s="103">
        <v>1700</v>
      </c>
      <c r="C114" s="103"/>
      <c r="D114" s="103">
        <v>1700</v>
      </c>
    </row>
    <row r="115" spans="1:5" ht="12.75" x14ac:dyDescent="0.2">
      <c r="A115" s="96" t="s">
        <v>194</v>
      </c>
      <c r="B115" s="103">
        <v>600</v>
      </c>
      <c r="C115" s="103"/>
      <c r="D115" s="103">
        <v>600</v>
      </c>
    </row>
    <row r="116" spans="1:5" ht="12.75" x14ac:dyDescent="0.2">
      <c r="A116" s="96" t="s">
        <v>195</v>
      </c>
      <c r="B116" s="103">
        <v>300</v>
      </c>
      <c r="C116" s="103"/>
      <c r="D116" s="103">
        <v>300</v>
      </c>
    </row>
    <row r="117" spans="1:5" ht="12.75" x14ac:dyDescent="0.2">
      <c r="A117" s="96" t="s">
        <v>197</v>
      </c>
      <c r="B117" s="103">
        <v>500</v>
      </c>
      <c r="C117" s="103"/>
      <c r="D117" s="103">
        <v>500</v>
      </c>
    </row>
    <row r="118" spans="1:5" ht="12.75" x14ac:dyDescent="0.2">
      <c r="A118" s="96" t="s">
        <v>198</v>
      </c>
      <c r="B118" s="103">
        <v>300</v>
      </c>
      <c r="C118" s="103"/>
      <c r="D118" s="103">
        <v>300</v>
      </c>
    </row>
    <row r="119" spans="1:5" ht="12.75" x14ac:dyDescent="0.2">
      <c r="A119" s="96" t="s">
        <v>199</v>
      </c>
      <c r="B119" s="103">
        <v>3000</v>
      </c>
      <c r="C119" s="103"/>
      <c r="D119" s="103">
        <v>3000</v>
      </c>
    </row>
    <row r="120" spans="1:5" ht="12.75" x14ac:dyDescent="0.2">
      <c r="A120" s="96" t="s">
        <v>112</v>
      </c>
      <c r="B120" s="103">
        <v>3000</v>
      </c>
      <c r="C120" s="103"/>
      <c r="D120" s="103">
        <v>3000</v>
      </c>
      <c r="E120" s="104"/>
    </row>
    <row r="121" spans="1:5" ht="12.75" x14ac:dyDescent="0.2">
      <c r="A121" s="96" t="s">
        <v>200</v>
      </c>
      <c r="B121" s="103">
        <v>3000</v>
      </c>
      <c r="C121" s="103"/>
      <c r="D121" s="103">
        <v>3000</v>
      </c>
    </row>
    <row r="122" spans="1:5" ht="12.75" x14ac:dyDescent="0.2">
      <c r="A122" s="96" t="s">
        <v>84</v>
      </c>
      <c r="B122" s="103">
        <f>SUM(B123+B125+B132)</f>
        <v>57450</v>
      </c>
      <c r="C122" s="103"/>
      <c r="D122" s="103">
        <f t="shared" ref="D122" si="30">SUM(D123+D125+D132)</f>
        <v>57450</v>
      </c>
    </row>
    <row r="123" spans="1:5" ht="12.75" x14ac:dyDescent="0.2">
      <c r="A123" s="96" t="s">
        <v>140</v>
      </c>
      <c r="B123" s="103">
        <v>600</v>
      </c>
      <c r="C123" s="103"/>
      <c r="D123" s="103">
        <v>600</v>
      </c>
    </row>
    <row r="124" spans="1:5" s="104" customFormat="1" ht="12.75" x14ac:dyDescent="0.2">
      <c r="A124" s="96" t="s">
        <v>113</v>
      </c>
      <c r="B124" s="103">
        <v>600</v>
      </c>
      <c r="C124" s="103"/>
      <c r="D124" s="103">
        <v>600</v>
      </c>
      <c r="E124" s="93"/>
    </row>
    <row r="125" spans="1:5" ht="12.75" x14ac:dyDescent="0.2">
      <c r="A125" s="96" t="s">
        <v>146</v>
      </c>
      <c r="B125" s="103">
        <f>SUM(B126+B129)</f>
        <v>36450</v>
      </c>
      <c r="C125" s="103"/>
      <c r="D125" s="103">
        <f t="shared" ref="D125" si="31">SUM(D126+D129)</f>
        <v>36450</v>
      </c>
    </row>
    <row r="126" spans="1:5" ht="13.5" customHeight="1" x14ac:dyDescent="0.2">
      <c r="A126" s="96" t="s">
        <v>87</v>
      </c>
      <c r="B126" s="103">
        <f>SUM(B127)</f>
        <v>0</v>
      </c>
      <c r="C126" s="103"/>
      <c r="D126" s="103">
        <f t="shared" ref="D126" si="32">SUM(D127)</f>
        <v>0</v>
      </c>
    </row>
    <row r="127" spans="1:5" ht="12.75" x14ac:dyDescent="0.2">
      <c r="A127" s="96" t="s">
        <v>147</v>
      </c>
      <c r="B127" s="103"/>
      <c r="C127" s="103"/>
      <c r="D127" s="103"/>
    </row>
    <row r="128" spans="1:5" ht="12.75" x14ac:dyDescent="0.2">
      <c r="A128" s="96" t="s">
        <v>151</v>
      </c>
      <c r="B128" s="103"/>
      <c r="C128" s="103"/>
      <c r="D128" s="103"/>
    </row>
    <row r="129" spans="1:4" ht="12.75" x14ac:dyDescent="0.2">
      <c r="A129" s="96" t="s">
        <v>89</v>
      </c>
      <c r="B129" s="103">
        <f>SUM(B130:B131)</f>
        <v>36450</v>
      </c>
      <c r="C129" s="103"/>
      <c r="D129" s="103">
        <f t="shared" ref="D129" si="33">SUM(D130:D131)</f>
        <v>36450</v>
      </c>
    </row>
    <row r="130" spans="1:4" ht="12.75" x14ac:dyDescent="0.2">
      <c r="A130" s="96" t="s">
        <v>203</v>
      </c>
      <c r="B130" s="103">
        <v>13700</v>
      </c>
      <c r="C130" s="103"/>
      <c r="D130" s="103">
        <v>13700</v>
      </c>
    </row>
    <row r="131" spans="1:4" ht="25.5" x14ac:dyDescent="0.2">
      <c r="A131" s="96" t="s">
        <v>204</v>
      </c>
      <c r="B131" s="103">
        <v>22750</v>
      </c>
      <c r="C131" s="103"/>
      <c r="D131" s="103">
        <v>22750</v>
      </c>
    </row>
    <row r="132" spans="1:4" ht="12.75" x14ac:dyDescent="0.2">
      <c r="A132" s="96" t="s">
        <v>160</v>
      </c>
      <c r="B132" s="103">
        <f>SUM(B133+B135+B137)</f>
        <v>20400</v>
      </c>
      <c r="C132" s="103"/>
      <c r="D132" s="103">
        <f t="shared" ref="D132" si="34">SUM(D133+D135+D137)</f>
        <v>20400</v>
      </c>
    </row>
    <row r="133" spans="1:4" ht="12.75" x14ac:dyDescent="0.2">
      <c r="A133" s="96" t="s">
        <v>94</v>
      </c>
      <c r="B133" s="103">
        <v>5400</v>
      </c>
      <c r="C133" s="103"/>
      <c r="D133" s="103">
        <v>5400</v>
      </c>
    </row>
    <row r="134" spans="1:4" ht="25.5" x14ac:dyDescent="0.2">
      <c r="A134" s="96" t="s">
        <v>164</v>
      </c>
      <c r="B134" s="103">
        <v>5400</v>
      </c>
      <c r="C134" s="103"/>
      <c r="D134" s="103">
        <v>5400</v>
      </c>
    </row>
    <row r="135" spans="1:4" ht="12.75" x14ac:dyDescent="0.2">
      <c r="A135" s="96" t="s">
        <v>96</v>
      </c>
      <c r="B135" s="103">
        <v>4000</v>
      </c>
      <c r="C135" s="103"/>
      <c r="D135" s="103">
        <v>4000</v>
      </c>
    </row>
    <row r="136" spans="1:4" ht="12.75" x14ac:dyDescent="0.2">
      <c r="A136" s="96" t="s">
        <v>170</v>
      </c>
      <c r="B136" s="103">
        <v>4000</v>
      </c>
      <c r="C136" s="103"/>
      <c r="D136" s="103">
        <v>4000</v>
      </c>
    </row>
    <row r="137" spans="1:4" ht="12.75" x14ac:dyDescent="0.2">
      <c r="A137" s="96" t="s">
        <v>100</v>
      </c>
      <c r="B137" s="103">
        <v>11000</v>
      </c>
      <c r="C137" s="103"/>
      <c r="D137" s="103">
        <v>11000</v>
      </c>
    </row>
    <row r="138" spans="1:4" ht="12.75" x14ac:dyDescent="0.2">
      <c r="A138" s="96" t="s">
        <v>181</v>
      </c>
      <c r="B138" s="103">
        <v>11000</v>
      </c>
      <c r="C138" s="103"/>
      <c r="D138" s="103">
        <v>11000</v>
      </c>
    </row>
    <row r="139" spans="1:4" ht="25.5" x14ac:dyDescent="0.2">
      <c r="A139" s="96" t="s">
        <v>116</v>
      </c>
      <c r="B139" s="103">
        <v>4000</v>
      </c>
      <c r="C139" s="103"/>
      <c r="D139" s="103">
        <v>4000</v>
      </c>
    </row>
    <row r="140" spans="1:4" ht="12.75" x14ac:dyDescent="0.2">
      <c r="A140" s="96" t="s">
        <v>205</v>
      </c>
      <c r="B140" s="103">
        <v>4000</v>
      </c>
      <c r="C140" s="103"/>
      <c r="D140" s="103">
        <v>4000</v>
      </c>
    </row>
    <row r="141" spans="1:4" ht="12.75" x14ac:dyDescent="0.2">
      <c r="A141" s="96" t="s">
        <v>117</v>
      </c>
      <c r="B141" s="103">
        <v>4000</v>
      </c>
      <c r="C141" s="103"/>
      <c r="D141" s="103">
        <v>4000</v>
      </c>
    </row>
    <row r="142" spans="1:4" ht="12.75" x14ac:dyDescent="0.2">
      <c r="A142" s="96" t="s">
        <v>206</v>
      </c>
      <c r="B142" s="103">
        <v>4000</v>
      </c>
      <c r="C142" s="103"/>
      <c r="D142" s="103">
        <v>4000</v>
      </c>
    </row>
    <row r="143" spans="1:4" ht="12.75" x14ac:dyDescent="0.2">
      <c r="A143" s="96" t="s">
        <v>207</v>
      </c>
      <c r="B143" s="103"/>
      <c r="C143" s="103"/>
      <c r="D143" s="103"/>
    </row>
    <row r="144" spans="1:4" ht="12.75" x14ac:dyDescent="0.2">
      <c r="A144" s="96" t="s">
        <v>118</v>
      </c>
      <c r="B144" s="103"/>
      <c r="C144" s="103"/>
      <c r="D144" s="103"/>
    </row>
    <row r="145" spans="1:4" ht="12.75" x14ac:dyDescent="0.2">
      <c r="A145" s="96" t="s">
        <v>252</v>
      </c>
      <c r="B145" s="103"/>
      <c r="C145" s="103"/>
      <c r="D145" s="103"/>
    </row>
    <row r="146" spans="1:4" ht="12.75" x14ac:dyDescent="0.2">
      <c r="A146" s="96" t="s">
        <v>253</v>
      </c>
      <c r="B146" s="103"/>
      <c r="C146" s="103"/>
      <c r="D146" s="103"/>
    </row>
    <row r="147" spans="1:4" ht="12.75" x14ac:dyDescent="0.2">
      <c r="A147" s="96" t="s">
        <v>254</v>
      </c>
      <c r="B147" s="103"/>
      <c r="C147" s="103"/>
      <c r="D147" s="103"/>
    </row>
    <row r="148" spans="1:4" ht="12.75" x14ac:dyDescent="0.2">
      <c r="A148" s="99" t="s">
        <v>234</v>
      </c>
      <c r="B148" s="102">
        <v>1000</v>
      </c>
      <c r="C148" s="102"/>
      <c r="D148" s="102">
        <v>1000</v>
      </c>
    </row>
    <row r="149" spans="1:4" ht="12.75" x14ac:dyDescent="0.2">
      <c r="A149" s="96" t="s">
        <v>84</v>
      </c>
      <c r="B149" s="103">
        <v>1000</v>
      </c>
      <c r="C149" s="103"/>
      <c r="D149" s="103">
        <v>1000</v>
      </c>
    </row>
    <row r="150" spans="1:4" ht="12.75" x14ac:dyDescent="0.2">
      <c r="A150" s="96" t="s">
        <v>146</v>
      </c>
      <c r="B150" s="103">
        <v>1000</v>
      </c>
      <c r="C150" s="103"/>
      <c r="D150" s="103">
        <v>1000</v>
      </c>
    </row>
    <row r="151" spans="1:4" ht="12.75" x14ac:dyDescent="0.2">
      <c r="A151" s="96" t="s">
        <v>90</v>
      </c>
      <c r="B151" s="103">
        <v>1000</v>
      </c>
      <c r="C151" s="103"/>
      <c r="D151" s="103">
        <v>1000</v>
      </c>
    </row>
    <row r="152" spans="1:4" ht="25.5" x14ac:dyDescent="0.2">
      <c r="A152" s="96" t="s">
        <v>156</v>
      </c>
      <c r="B152" s="103">
        <v>1000</v>
      </c>
      <c r="C152" s="103"/>
      <c r="D152" s="103">
        <v>1000</v>
      </c>
    </row>
    <row r="153" spans="1:4" ht="12.75" x14ac:dyDescent="0.2">
      <c r="A153" s="99" t="s">
        <v>235</v>
      </c>
      <c r="B153" s="102">
        <v>0</v>
      </c>
      <c r="C153" s="102"/>
      <c r="D153" s="102">
        <v>0</v>
      </c>
    </row>
    <row r="154" spans="1:4" ht="12.75" x14ac:dyDescent="0.2">
      <c r="A154" s="120" t="s">
        <v>84</v>
      </c>
      <c r="B154" s="103"/>
      <c r="C154" s="103"/>
      <c r="D154" s="103"/>
    </row>
    <row r="155" spans="1:4" ht="12.75" x14ac:dyDescent="0.2">
      <c r="A155" s="120" t="s">
        <v>140</v>
      </c>
      <c r="B155" s="103"/>
      <c r="C155" s="103"/>
      <c r="D155" s="103"/>
    </row>
    <row r="156" spans="1:4" ht="12.75" x14ac:dyDescent="0.2">
      <c r="A156" s="120" t="s">
        <v>86</v>
      </c>
      <c r="B156" s="103"/>
      <c r="C156" s="103"/>
      <c r="D156" s="103"/>
    </row>
    <row r="157" spans="1:4" ht="12.75" x14ac:dyDescent="0.2">
      <c r="A157" s="120" t="s">
        <v>144</v>
      </c>
      <c r="B157" s="103"/>
      <c r="C157" s="103"/>
      <c r="D157" s="103"/>
    </row>
    <row r="158" spans="1:4" ht="12.75" x14ac:dyDescent="0.2">
      <c r="A158" s="120" t="s">
        <v>146</v>
      </c>
      <c r="B158" s="103"/>
      <c r="C158" s="103"/>
      <c r="D158" s="103"/>
    </row>
    <row r="159" spans="1:4" ht="12.75" x14ac:dyDescent="0.2">
      <c r="A159" s="120" t="s">
        <v>87</v>
      </c>
      <c r="B159" s="103"/>
      <c r="C159" s="103"/>
      <c r="D159" s="103"/>
    </row>
    <row r="160" spans="1:4" ht="25.5" x14ac:dyDescent="0.2">
      <c r="A160" s="120" t="s">
        <v>148</v>
      </c>
      <c r="B160" s="103"/>
      <c r="C160" s="103"/>
      <c r="D160" s="103"/>
    </row>
    <row r="161" spans="1:4" ht="12.75" x14ac:dyDescent="0.2">
      <c r="A161" s="120" t="s">
        <v>151</v>
      </c>
      <c r="B161" s="103"/>
      <c r="C161" s="103"/>
      <c r="D161" s="103"/>
    </row>
    <row r="162" spans="1:4" ht="12.75" x14ac:dyDescent="0.2">
      <c r="A162" s="120" t="s">
        <v>91</v>
      </c>
      <c r="B162" s="103"/>
      <c r="C162" s="103"/>
      <c r="D162" s="103"/>
    </row>
    <row r="163" spans="1:4" ht="12.75" x14ac:dyDescent="0.2">
      <c r="A163" s="120" t="s">
        <v>158</v>
      </c>
      <c r="B163" s="103"/>
      <c r="C163" s="103"/>
      <c r="D163" s="103"/>
    </row>
    <row r="164" spans="1:4" ht="25.5" x14ac:dyDescent="0.2">
      <c r="A164" s="120" t="s">
        <v>255</v>
      </c>
      <c r="B164" s="103"/>
      <c r="C164" s="103"/>
      <c r="D164" s="103"/>
    </row>
    <row r="165" spans="1:4" ht="12.75" x14ac:dyDescent="0.2">
      <c r="A165" s="120" t="s">
        <v>211</v>
      </c>
      <c r="B165" s="103"/>
      <c r="C165" s="103"/>
      <c r="D165" s="103"/>
    </row>
    <row r="166" spans="1:4" ht="12.75" x14ac:dyDescent="0.2">
      <c r="A166" s="120" t="s">
        <v>256</v>
      </c>
      <c r="B166" s="103"/>
      <c r="C166" s="103"/>
      <c r="D166" s="103"/>
    </row>
    <row r="167" spans="1:4" ht="12.75" x14ac:dyDescent="0.2">
      <c r="A167" s="120" t="s">
        <v>212</v>
      </c>
      <c r="B167" s="103"/>
      <c r="C167" s="103"/>
      <c r="D167" s="103"/>
    </row>
    <row r="168" spans="1:4" ht="12.75" x14ac:dyDescent="0.2">
      <c r="A168" s="96" t="s">
        <v>118</v>
      </c>
      <c r="B168" s="103">
        <v>0</v>
      </c>
      <c r="C168" s="103"/>
      <c r="D168" s="103">
        <v>0</v>
      </c>
    </row>
    <row r="169" spans="1:4" ht="12.75" x14ac:dyDescent="0.2">
      <c r="A169" s="96" t="s">
        <v>208</v>
      </c>
      <c r="B169" s="103">
        <v>0</v>
      </c>
      <c r="C169" s="103"/>
      <c r="D169" s="103">
        <v>0</v>
      </c>
    </row>
    <row r="170" spans="1:4" ht="12.75" x14ac:dyDescent="0.2">
      <c r="A170" s="96" t="s">
        <v>119</v>
      </c>
      <c r="B170" s="103">
        <v>0</v>
      </c>
      <c r="C170" s="103"/>
      <c r="D170" s="103">
        <v>0</v>
      </c>
    </row>
    <row r="171" spans="1:4" ht="12.75" x14ac:dyDescent="0.2">
      <c r="A171" s="96" t="s">
        <v>209</v>
      </c>
      <c r="B171" s="103">
        <v>0</v>
      </c>
      <c r="C171" s="103"/>
      <c r="D171" s="103">
        <v>0</v>
      </c>
    </row>
    <row r="172" spans="1:4" ht="25.5" x14ac:dyDescent="0.2">
      <c r="A172" s="99" t="s">
        <v>236</v>
      </c>
      <c r="B172" s="102">
        <f>SUM(B173+B180+B209+B213+B217)</f>
        <v>85500</v>
      </c>
      <c r="C172" s="102"/>
      <c r="D172" s="102">
        <f t="shared" ref="D172" si="35">SUM(D173+D180+D209+D213+D217)</f>
        <v>85500</v>
      </c>
    </row>
    <row r="173" spans="1:4" ht="12.75" x14ac:dyDescent="0.2">
      <c r="A173" s="96" t="s">
        <v>109</v>
      </c>
      <c r="B173" s="103">
        <f>SUM(B174+B177)</f>
        <v>900</v>
      </c>
      <c r="C173" s="103"/>
      <c r="D173" s="103">
        <f t="shared" ref="D173" si="36">SUM(D174+D177)</f>
        <v>900</v>
      </c>
    </row>
    <row r="174" spans="1:4" ht="12.75" x14ac:dyDescent="0.2">
      <c r="A174" s="96" t="s">
        <v>191</v>
      </c>
      <c r="B174" s="103">
        <v>750</v>
      </c>
      <c r="C174" s="103"/>
      <c r="D174" s="103">
        <v>750</v>
      </c>
    </row>
    <row r="175" spans="1:4" ht="12.75" x14ac:dyDescent="0.2">
      <c r="A175" s="96" t="s">
        <v>110</v>
      </c>
      <c r="B175" s="103">
        <v>750</v>
      </c>
      <c r="C175" s="103"/>
      <c r="D175" s="103">
        <v>750</v>
      </c>
    </row>
    <row r="176" spans="1:4" ht="12.75" x14ac:dyDescent="0.2">
      <c r="A176" s="96" t="s">
        <v>192</v>
      </c>
      <c r="B176" s="103">
        <v>750</v>
      </c>
      <c r="C176" s="103"/>
      <c r="D176" s="103">
        <v>750</v>
      </c>
    </row>
    <row r="177" spans="1:4" ht="12.75" x14ac:dyDescent="0.2">
      <c r="A177" s="96" t="s">
        <v>199</v>
      </c>
      <c r="B177" s="103">
        <v>150</v>
      </c>
      <c r="C177" s="103"/>
      <c r="D177" s="103">
        <v>150</v>
      </c>
    </row>
    <row r="178" spans="1:4" ht="12.75" x14ac:dyDescent="0.2">
      <c r="A178" s="96" t="s">
        <v>112</v>
      </c>
      <c r="B178" s="103">
        <v>150</v>
      </c>
      <c r="C178" s="103"/>
      <c r="D178" s="103">
        <v>150</v>
      </c>
    </row>
    <row r="179" spans="1:4" ht="12.75" x14ac:dyDescent="0.2">
      <c r="A179" s="96" t="s">
        <v>200</v>
      </c>
      <c r="B179" s="103">
        <v>150</v>
      </c>
      <c r="C179" s="103"/>
      <c r="D179" s="103">
        <v>150</v>
      </c>
    </row>
    <row r="180" spans="1:4" ht="12.75" x14ac:dyDescent="0.2">
      <c r="A180" s="96" t="s">
        <v>84</v>
      </c>
      <c r="B180" s="103">
        <f>SUM(B181+B188+B196+B204)</f>
        <v>75200</v>
      </c>
      <c r="C180" s="103"/>
      <c r="D180" s="103">
        <f t="shared" ref="D180" si="37">SUM(D181+D188+D196+D204)</f>
        <v>75200</v>
      </c>
    </row>
    <row r="181" spans="1:4" ht="12.75" x14ac:dyDescent="0.2">
      <c r="A181" s="96" t="s">
        <v>140</v>
      </c>
      <c r="B181" s="103">
        <v>300</v>
      </c>
      <c r="C181" s="103"/>
      <c r="D181" s="103">
        <v>300</v>
      </c>
    </row>
    <row r="182" spans="1:4" ht="12.75" x14ac:dyDescent="0.2">
      <c r="A182" s="96" t="s">
        <v>85</v>
      </c>
      <c r="B182" s="103">
        <v>300</v>
      </c>
      <c r="C182" s="103"/>
      <c r="D182" s="103">
        <v>300</v>
      </c>
    </row>
    <row r="183" spans="1:4" ht="12.75" x14ac:dyDescent="0.2">
      <c r="A183" s="96" t="s">
        <v>141</v>
      </c>
      <c r="B183" s="103">
        <v>150</v>
      </c>
      <c r="C183" s="103"/>
      <c r="D183" s="103">
        <v>150</v>
      </c>
    </row>
    <row r="184" spans="1:4" ht="12.75" x14ac:dyDescent="0.2">
      <c r="A184" s="96" t="s">
        <v>142</v>
      </c>
      <c r="B184" s="103">
        <v>0</v>
      </c>
      <c r="C184" s="103"/>
      <c r="D184" s="103">
        <v>0</v>
      </c>
    </row>
    <row r="185" spans="1:4" ht="12.75" x14ac:dyDescent="0.2">
      <c r="A185" s="96" t="s">
        <v>143</v>
      </c>
      <c r="B185" s="103">
        <v>150</v>
      </c>
      <c r="C185" s="103"/>
      <c r="D185" s="103">
        <v>150</v>
      </c>
    </row>
    <row r="186" spans="1:4" ht="12.75" x14ac:dyDescent="0.2">
      <c r="A186" s="96" t="s">
        <v>86</v>
      </c>
      <c r="B186" s="103">
        <v>0</v>
      </c>
      <c r="C186" s="103"/>
      <c r="D186" s="103">
        <v>0</v>
      </c>
    </row>
    <row r="187" spans="1:4" ht="12.75" x14ac:dyDescent="0.2">
      <c r="A187" s="96" t="s">
        <v>144</v>
      </c>
      <c r="B187" s="103">
        <v>0</v>
      </c>
      <c r="C187" s="103"/>
      <c r="D187" s="103">
        <v>0</v>
      </c>
    </row>
    <row r="188" spans="1:4" ht="12.75" x14ac:dyDescent="0.2">
      <c r="A188" s="96" t="s">
        <v>146</v>
      </c>
      <c r="B188" s="103">
        <f>SUM(B189+B192+B194)</f>
        <v>74900</v>
      </c>
      <c r="C188" s="103"/>
      <c r="D188" s="103">
        <f t="shared" ref="D188" si="38">SUM(D189+D192+D194)</f>
        <v>74900</v>
      </c>
    </row>
    <row r="189" spans="1:4" ht="12.75" x14ac:dyDescent="0.2">
      <c r="A189" s="96" t="s">
        <v>87</v>
      </c>
      <c r="B189" s="103">
        <v>1400</v>
      </c>
      <c r="C189" s="103"/>
      <c r="D189" s="103">
        <v>1400</v>
      </c>
    </row>
    <row r="190" spans="1:4" ht="25.5" x14ac:dyDescent="0.2">
      <c r="A190" s="96" t="s">
        <v>148</v>
      </c>
      <c r="B190" s="103">
        <v>1400</v>
      </c>
      <c r="C190" s="103"/>
      <c r="D190" s="103">
        <v>1400</v>
      </c>
    </row>
    <row r="191" spans="1:4" ht="12.75" x14ac:dyDescent="0.2">
      <c r="A191" s="96" t="s">
        <v>151</v>
      </c>
      <c r="B191" s="103"/>
      <c r="C191" s="103"/>
      <c r="D191" s="103"/>
    </row>
    <row r="192" spans="1:4" ht="12.75" x14ac:dyDescent="0.2">
      <c r="A192" s="96" t="s">
        <v>88</v>
      </c>
      <c r="B192" s="103">
        <v>72000</v>
      </c>
      <c r="C192" s="103"/>
      <c r="D192" s="103">
        <v>72000</v>
      </c>
    </row>
    <row r="193" spans="1:4" ht="12.75" x14ac:dyDescent="0.2">
      <c r="A193" s="96" t="s">
        <v>219</v>
      </c>
      <c r="B193" s="103">
        <v>72000</v>
      </c>
      <c r="C193" s="103"/>
      <c r="D193" s="103">
        <v>72000</v>
      </c>
    </row>
    <row r="194" spans="1:4" ht="12.75" x14ac:dyDescent="0.2">
      <c r="A194" s="96" t="s">
        <v>91</v>
      </c>
      <c r="B194" s="103">
        <v>1500</v>
      </c>
      <c r="C194" s="103"/>
      <c r="D194" s="103">
        <v>1500</v>
      </c>
    </row>
    <row r="195" spans="1:4" ht="12.75" x14ac:dyDescent="0.2">
      <c r="A195" s="96" t="s">
        <v>158</v>
      </c>
      <c r="B195" s="103">
        <v>1500</v>
      </c>
      <c r="C195" s="103"/>
      <c r="D195" s="103">
        <v>1500</v>
      </c>
    </row>
    <row r="196" spans="1:4" ht="12.75" x14ac:dyDescent="0.2">
      <c r="A196" s="96" t="s">
        <v>160</v>
      </c>
      <c r="B196" s="103">
        <v>0</v>
      </c>
      <c r="C196" s="103"/>
      <c r="D196" s="103">
        <v>0</v>
      </c>
    </row>
    <row r="197" spans="1:4" ht="12.75" x14ac:dyDescent="0.2">
      <c r="A197" s="96" t="s">
        <v>94</v>
      </c>
      <c r="B197" s="103">
        <v>0</v>
      </c>
      <c r="C197" s="103"/>
      <c r="D197" s="103">
        <v>0</v>
      </c>
    </row>
    <row r="198" spans="1:4" ht="25.5" x14ac:dyDescent="0.2">
      <c r="A198" s="96" t="s">
        <v>163</v>
      </c>
      <c r="B198" s="103">
        <v>0</v>
      </c>
      <c r="C198" s="103"/>
      <c r="D198" s="103">
        <v>0</v>
      </c>
    </row>
    <row r="199" spans="1:4" ht="25.5" x14ac:dyDescent="0.2">
      <c r="A199" s="96" t="s">
        <v>164</v>
      </c>
      <c r="B199" s="103">
        <v>0</v>
      </c>
      <c r="C199" s="103"/>
      <c r="D199" s="103">
        <v>0</v>
      </c>
    </row>
    <row r="200" spans="1:4" ht="12.75" x14ac:dyDescent="0.2">
      <c r="A200" s="96" t="s">
        <v>98</v>
      </c>
      <c r="B200" s="103">
        <v>0</v>
      </c>
      <c r="C200" s="103"/>
      <c r="D200" s="103">
        <v>0</v>
      </c>
    </row>
    <row r="201" spans="1:4" ht="12.75" x14ac:dyDescent="0.2">
      <c r="A201" s="96" t="s">
        <v>175</v>
      </c>
      <c r="B201" s="103">
        <v>0</v>
      </c>
      <c r="C201" s="103"/>
      <c r="D201" s="103">
        <v>0</v>
      </c>
    </row>
    <row r="202" spans="1:4" ht="12.75" x14ac:dyDescent="0.2">
      <c r="A202" s="96" t="s">
        <v>100</v>
      </c>
      <c r="B202" s="103">
        <v>0</v>
      </c>
      <c r="C202" s="103"/>
      <c r="D202" s="103">
        <v>0</v>
      </c>
    </row>
    <row r="203" spans="1:4" ht="12.75" x14ac:dyDescent="0.2">
      <c r="A203" s="96" t="s">
        <v>182</v>
      </c>
      <c r="B203" s="103">
        <v>0</v>
      </c>
      <c r="C203" s="103"/>
      <c r="D203" s="103">
        <v>0</v>
      </c>
    </row>
    <row r="204" spans="1:4" ht="12.75" x14ac:dyDescent="0.2">
      <c r="A204" s="96" t="s">
        <v>183</v>
      </c>
      <c r="B204" s="103">
        <v>0</v>
      </c>
      <c r="C204" s="103"/>
      <c r="D204" s="103">
        <v>0</v>
      </c>
    </row>
    <row r="205" spans="1:4" ht="12.75" x14ac:dyDescent="0.2">
      <c r="A205" s="96" t="s">
        <v>104</v>
      </c>
      <c r="B205" s="103">
        <v>0</v>
      </c>
      <c r="C205" s="103"/>
      <c r="D205" s="103">
        <v>0</v>
      </c>
    </row>
    <row r="206" spans="1:4" ht="12.75" x14ac:dyDescent="0.2">
      <c r="A206" s="96" t="s">
        <v>187</v>
      </c>
      <c r="B206" s="103">
        <v>0</v>
      </c>
      <c r="C206" s="103"/>
      <c r="D206" s="103">
        <v>0</v>
      </c>
    </row>
    <row r="207" spans="1:4" ht="12.75" x14ac:dyDescent="0.2">
      <c r="A207" s="96" t="s">
        <v>105</v>
      </c>
      <c r="B207" s="103">
        <v>8000</v>
      </c>
      <c r="C207" s="103"/>
      <c r="D207" s="103">
        <v>8000</v>
      </c>
    </row>
    <row r="208" spans="1:4" ht="12.75" x14ac:dyDescent="0.2">
      <c r="A208" s="96" t="s">
        <v>188</v>
      </c>
      <c r="B208" s="103">
        <v>8000</v>
      </c>
      <c r="C208" s="103"/>
      <c r="D208" s="103">
        <v>8000</v>
      </c>
    </row>
    <row r="209" spans="1:4" ht="25.5" x14ac:dyDescent="0.2">
      <c r="A209" s="96" t="s">
        <v>116</v>
      </c>
      <c r="B209" s="103">
        <v>8000</v>
      </c>
      <c r="C209" s="103"/>
      <c r="D209" s="103">
        <v>8000</v>
      </c>
    </row>
    <row r="210" spans="1:4" ht="12.75" x14ac:dyDescent="0.2">
      <c r="A210" s="96" t="s">
        <v>205</v>
      </c>
      <c r="B210" s="103">
        <v>8000</v>
      </c>
      <c r="C210" s="103"/>
      <c r="D210" s="103">
        <v>8000</v>
      </c>
    </row>
    <row r="211" spans="1:4" ht="12.75" x14ac:dyDescent="0.2">
      <c r="A211" s="96" t="s">
        <v>120</v>
      </c>
      <c r="B211" s="103">
        <v>8000</v>
      </c>
      <c r="C211" s="103"/>
      <c r="D211" s="103">
        <v>8000</v>
      </c>
    </row>
    <row r="212" spans="1:4" ht="12.75" x14ac:dyDescent="0.2">
      <c r="A212" s="96" t="s">
        <v>210</v>
      </c>
      <c r="B212" s="103">
        <v>8000</v>
      </c>
      <c r="C212" s="103"/>
      <c r="D212" s="103">
        <v>8000</v>
      </c>
    </row>
    <row r="213" spans="1:4" ht="25.5" x14ac:dyDescent="0.2">
      <c r="A213" s="96" t="s">
        <v>121</v>
      </c>
      <c r="B213" s="103">
        <v>1200</v>
      </c>
      <c r="C213" s="103"/>
      <c r="D213" s="103">
        <v>1200</v>
      </c>
    </row>
    <row r="214" spans="1:4" ht="12.75" x14ac:dyDescent="0.2">
      <c r="A214" s="96" t="s">
        <v>211</v>
      </c>
      <c r="B214" s="103">
        <v>1200</v>
      </c>
      <c r="C214" s="103"/>
      <c r="D214" s="103">
        <v>1200</v>
      </c>
    </row>
    <row r="215" spans="1:4" ht="12.75" x14ac:dyDescent="0.2">
      <c r="A215" s="96" t="s">
        <v>122</v>
      </c>
      <c r="B215" s="103">
        <v>1200</v>
      </c>
      <c r="C215" s="103"/>
      <c r="D215" s="103">
        <v>1200</v>
      </c>
    </row>
    <row r="216" spans="1:4" ht="12.75" x14ac:dyDescent="0.2">
      <c r="A216" s="96" t="s">
        <v>212</v>
      </c>
      <c r="B216" s="103">
        <v>1200</v>
      </c>
      <c r="C216" s="103"/>
      <c r="D216" s="103">
        <v>1200</v>
      </c>
    </row>
    <row r="217" spans="1:4" ht="12.75" x14ac:dyDescent="0.2">
      <c r="A217" s="96" t="s">
        <v>118</v>
      </c>
      <c r="B217" s="103">
        <v>200</v>
      </c>
      <c r="C217" s="103"/>
      <c r="D217" s="103">
        <v>200</v>
      </c>
    </row>
    <row r="218" spans="1:4" ht="12.75" x14ac:dyDescent="0.2">
      <c r="A218" s="96" t="s">
        <v>208</v>
      </c>
      <c r="B218" s="103">
        <v>200</v>
      </c>
      <c r="C218" s="103"/>
      <c r="D218" s="103">
        <v>200</v>
      </c>
    </row>
    <row r="219" spans="1:4" ht="12.75" x14ac:dyDescent="0.2">
      <c r="A219" s="96" t="s">
        <v>123</v>
      </c>
      <c r="B219" s="103">
        <v>200</v>
      </c>
      <c r="C219" s="103"/>
      <c r="D219" s="103">
        <v>200</v>
      </c>
    </row>
    <row r="220" spans="1:4" ht="12.75" x14ac:dyDescent="0.2">
      <c r="A220" s="96" t="s">
        <v>213</v>
      </c>
      <c r="B220" s="103">
        <v>200</v>
      </c>
      <c r="C220" s="103"/>
      <c r="D220" s="103">
        <v>200</v>
      </c>
    </row>
    <row r="221" spans="1:4" ht="12.75" x14ac:dyDescent="0.2">
      <c r="A221" s="96" t="s">
        <v>214</v>
      </c>
      <c r="B221" s="103">
        <v>200</v>
      </c>
      <c r="C221" s="103"/>
      <c r="D221" s="103">
        <v>200</v>
      </c>
    </row>
    <row r="222" spans="1:4" ht="12.75" x14ac:dyDescent="0.2">
      <c r="A222" s="96" t="s">
        <v>215</v>
      </c>
      <c r="B222" s="103">
        <v>0</v>
      </c>
      <c r="C222" s="103"/>
      <c r="D222" s="103">
        <v>0</v>
      </c>
    </row>
    <row r="223" spans="1:4" ht="12.75" x14ac:dyDescent="0.2">
      <c r="A223" s="96" t="s">
        <v>132</v>
      </c>
      <c r="B223" s="103">
        <v>0</v>
      </c>
      <c r="C223" s="103"/>
      <c r="D223" s="103">
        <v>0</v>
      </c>
    </row>
    <row r="224" spans="1:4" ht="12.75" x14ac:dyDescent="0.2">
      <c r="A224" s="96" t="s">
        <v>216</v>
      </c>
      <c r="B224" s="103">
        <v>0</v>
      </c>
      <c r="C224" s="103"/>
      <c r="D224" s="103">
        <v>0</v>
      </c>
    </row>
    <row r="225" spans="1:4" ht="12.75" x14ac:dyDescent="0.2">
      <c r="A225" s="98" t="s">
        <v>124</v>
      </c>
      <c r="B225" s="101">
        <f>SUM(B226+B254+B263)</f>
        <v>273060</v>
      </c>
      <c r="C225" s="101"/>
      <c r="D225" s="101">
        <f>SUM(D226+D254+D263)</f>
        <v>273060</v>
      </c>
    </row>
    <row r="226" spans="1:4" ht="12.75" x14ac:dyDescent="0.2">
      <c r="A226" s="99" t="s">
        <v>115</v>
      </c>
      <c r="B226" s="102">
        <f>SUM(B227+B240)</f>
        <v>205360</v>
      </c>
      <c r="C226" s="102"/>
      <c r="D226" s="102">
        <f t="shared" ref="D226" si="39">SUM(D227+D240)</f>
        <v>205360</v>
      </c>
    </row>
    <row r="227" spans="1:4" ht="12.75" x14ac:dyDescent="0.2">
      <c r="A227" s="96" t="s">
        <v>109</v>
      </c>
      <c r="B227" s="103">
        <f>SUM(B228+B231+B237)</f>
        <v>198400</v>
      </c>
      <c r="C227" s="103"/>
      <c r="D227" s="103">
        <f t="shared" ref="D227" si="40">SUM(D228+D231+D237)</f>
        <v>198400</v>
      </c>
    </row>
    <row r="228" spans="1:4" ht="12.75" x14ac:dyDescent="0.2">
      <c r="A228" s="96" t="s">
        <v>191</v>
      </c>
      <c r="B228" s="103">
        <v>162000</v>
      </c>
      <c r="C228" s="103"/>
      <c r="D228" s="103">
        <v>162000</v>
      </c>
    </row>
    <row r="229" spans="1:4" ht="12.75" x14ac:dyDescent="0.2">
      <c r="A229" s="96" t="s">
        <v>110</v>
      </c>
      <c r="B229" s="103">
        <v>162000</v>
      </c>
      <c r="C229" s="103"/>
      <c r="D229" s="103">
        <v>162000</v>
      </c>
    </row>
    <row r="230" spans="1:4" ht="12.75" x14ac:dyDescent="0.2">
      <c r="A230" s="96" t="s">
        <v>192</v>
      </c>
      <c r="B230" s="103">
        <v>162000</v>
      </c>
      <c r="C230" s="103"/>
      <c r="D230" s="103">
        <v>162000</v>
      </c>
    </row>
    <row r="231" spans="1:4" ht="12.75" x14ac:dyDescent="0.2">
      <c r="A231" s="96" t="s">
        <v>193</v>
      </c>
      <c r="B231" s="103">
        <f>SUM(B232)</f>
        <v>9400</v>
      </c>
      <c r="C231" s="103"/>
      <c r="D231" s="103">
        <f t="shared" ref="D231" si="41">SUM(D232)</f>
        <v>9400</v>
      </c>
    </row>
    <row r="232" spans="1:4" ht="12.75" x14ac:dyDescent="0.2">
      <c r="A232" s="96" t="s">
        <v>111</v>
      </c>
      <c r="B232" s="103">
        <v>9400</v>
      </c>
      <c r="C232" s="103"/>
      <c r="D232" s="103">
        <v>9400</v>
      </c>
    </row>
    <row r="233" spans="1:4" ht="12.75" x14ac:dyDescent="0.2">
      <c r="A233" s="96" t="s">
        <v>194</v>
      </c>
      <c r="B233" s="103">
        <v>3700</v>
      </c>
      <c r="C233" s="103"/>
      <c r="D233" s="103">
        <v>3700</v>
      </c>
    </row>
    <row r="234" spans="1:4" ht="12.75" x14ac:dyDescent="0.2">
      <c r="A234" s="96" t="s">
        <v>195</v>
      </c>
      <c r="B234" s="103">
        <v>1700</v>
      </c>
      <c r="C234" s="103"/>
      <c r="D234" s="103">
        <v>1700</v>
      </c>
    </row>
    <row r="235" spans="1:4" ht="12.75" x14ac:dyDescent="0.2">
      <c r="A235" s="96" t="s">
        <v>197</v>
      </c>
      <c r="B235" s="103">
        <v>500</v>
      </c>
      <c r="C235" s="103"/>
      <c r="D235" s="103">
        <v>500</v>
      </c>
    </row>
    <row r="236" spans="1:4" ht="12.75" x14ac:dyDescent="0.2">
      <c r="A236" s="96" t="s">
        <v>198</v>
      </c>
      <c r="B236" s="103">
        <v>3500</v>
      </c>
      <c r="C236" s="103"/>
      <c r="D236" s="103">
        <v>3500</v>
      </c>
    </row>
    <row r="237" spans="1:4" ht="12.75" x14ac:dyDescent="0.2">
      <c r="A237" s="96" t="s">
        <v>199</v>
      </c>
      <c r="B237" s="103">
        <v>27000</v>
      </c>
      <c r="C237" s="103"/>
      <c r="D237" s="103">
        <v>27000</v>
      </c>
    </row>
    <row r="238" spans="1:4" ht="12.75" x14ac:dyDescent="0.2">
      <c r="A238" s="96" t="s">
        <v>112</v>
      </c>
      <c r="B238" s="103">
        <v>27000</v>
      </c>
      <c r="C238" s="103"/>
      <c r="D238" s="103">
        <v>27000</v>
      </c>
    </row>
    <row r="239" spans="1:4" ht="12.75" x14ac:dyDescent="0.2">
      <c r="A239" s="96" t="s">
        <v>200</v>
      </c>
      <c r="B239" s="103">
        <v>27000</v>
      </c>
      <c r="C239" s="103"/>
      <c r="D239" s="103">
        <v>27000</v>
      </c>
    </row>
    <row r="240" spans="1:4" ht="12.75" x14ac:dyDescent="0.2">
      <c r="A240" s="96" t="s">
        <v>84</v>
      </c>
      <c r="B240" s="103">
        <f>SUM(B241+B249)</f>
        <v>6960</v>
      </c>
      <c r="C240" s="103"/>
      <c r="D240" s="103">
        <f t="shared" ref="D240" si="42">SUM(D241+D249)</f>
        <v>6960</v>
      </c>
    </row>
    <row r="241" spans="1:4" ht="12.75" x14ac:dyDescent="0.2">
      <c r="A241" s="96" t="s">
        <v>140</v>
      </c>
      <c r="B241" s="103">
        <f>SUM(B242+B245+B247)</f>
        <v>5200</v>
      </c>
      <c r="C241" s="103"/>
      <c r="D241" s="103">
        <f t="shared" ref="D241" si="43">SUM(D242+D245+D247)</f>
        <v>5200</v>
      </c>
    </row>
    <row r="242" spans="1:4" ht="12.75" x14ac:dyDescent="0.2">
      <c r="A242" s="96" t="s">
        <v>85</v>
      </c>
      <c r="B242" s="103">
        <v>1200</v>
      </c>
      <c r="C242" s="103"/>
      <c r="D242" s="103">
        <v>1200</v>
      </c>
    </row>
    <row r="243" spans="1:4" ht="12.75" x14ac:dyDescent="0.2">
      <c r="A243" s="96" t="s">
        <v>141</v>
      </c>
      <c r="B243" s="103">
        <v>800</v>
      </c>
      <c r="C243" s="103"/>
      <c r="D243" s="103">
        <v>800</v>
      </c>
    </row>
    <row r="244" spans="1:4" ht="12.75" x14ac:dyDescent="0.2">
      <c r="A244" s="96" t="s">
        <v>143</v>
      </c>
      <c r="B244" s="103">
        <v>400</v>
      </c>
      <c r="C244" s="103"/>
      <c r="D244" s="103">
        <v>400</v>
      </c>
    </row>
    <row r="245" spans="1:4" ht="12.75" x14ac:dyDescent="0.2">
      <c r="A245" s="96" t="s">
        <v>113</v>
      </c>
      <c r="B245" s="103">
        <v>3500</v>
      </c>
      <c r="C245" s="103"/>
      <c r="D245" s="103">
        <v>3500</v>
      </c>
    </row>
    <row r="246" spans="1:4" ht="12.75" x14ac:dyDescent="0.2">
      <c r="A246" s="96" t="s">
        <v>201</v>
      </c>
      <c r="B246" s="103">
        <v>3500</v>
      </c>
      <c r="C246" s="103"/>
      <c r="D246" s="103">
        <v>3500</v>
      </c>
    </row>
    <row r="247" spans="1:4" ht="12.75" x14ac:dyDescent="0.2">
      <c r="A247" s="96" t="s">
        <v>86</v>
      </c>
      <c r="B247" s="103">
        <v>500</v>
      </c>
      <c r="C247" s="103"/>
      <c r="D247" s="103">
        <v>500</v>
      </c>
    </row>
    <row r="248" spans="1:4" ht="12.75" x14ac:dyDescent="0.2">
      <c r="A248" s="96" t="s">
        <v>144</v>
      </c>
      <c r="B248" s="103">
        <v>500</v>
      </c>
      <c r="C248" s="103"/>
      <c r="D248" s="103">
        <v>500</v>
      </c>
    </row>
    <row r="249" spans="1:4" ht="12.75" x14ac:dyDescent="0.2">
      <c r="A249" s="96" t="s">
        <v>160</v>
      </c>
      <c r="B249" s="103">
        <v>1760</v>
      </c>
      <c r="C249" s="103"/>
      <c r="D249" s="103">
        <v>1760</v>
      </c>
    </row>
    <row r="250" spans="1:4" ht="12.75" x14ac:dyDescent="0.2">
      <c r="A250" s="96" t="s">
        <v>97</v>
      </c>
      <c r="B250" s="103">
        <v>1760</v>
      </c>
      <c r="C250" s="103"/>
      <c r="D250" s="103">
        <v>1760</v>
      </c>
    </row>
    <row r="251" spans="1:4" ht="25.5" x14ac:dyDescent="0.2">
      <c r="A251" s="96" t="s">
        <v>173</v>
      </c>
      <c r="B251" s="103">
        <v>1760</v>
      </c>
      <c r="C251" s="103"/>
      <c r="D251" s="103">
        <v>1760</v>
      </c>
    </row>
    <row r="252" spans="1:4" ht="12.75" x14ac:dyDescent="0.2">
      <c r="A252" s="96" t="s">
        <v>98</v>
      </c>
      <c r="B252" s="103">
        <v>0</v>
      </c>
      <c r="C252" s="103"/>
      <c r="D252" s="103">
        <v>0</v>
      </c>
    </row>
    <row r="253" spans="1:4" ht="12.75" x14ac:dyDescent="0.2">
      <c r="A253" s="96" t="s">
        <v>217</v>
      </c>
      <c r="B253" s="103">
        <v>0</v>
      </c>
      <c r="C253" s="103"/>
      <c r="D253" s="103">
        <v>0</v>
      </c>
    </row>
    <row r="254" spans="1:4" ht="12.75" x14ac:dyDescent="0.2">
      <c r="A254" s="99" t="s">
        <v>235</v>
      </c>
      <c r="B254" s="102">
        <v>0</v>
      </c>
      <c r="C254" s="102"/>
      <c r="D254" s="102">
        <v>0</v>
      </c>
    </row>
    <row r="255" spans="1:4" ht="12.75" x14ac:dyDescent="0.2">
      <c r="A255" s="120" t="s">
        <v>84</v>
      </c>
      <c r="B255" s="103"/>
      <c r="C255" s="103"/>
      <c r="D255" s="103"/>
    </row>
    <row r="256" spans="1:4" ht="12.75" x14ac:dyDescent="0.2">
      <c r="A256" s="120" t="s">
        <v>146</v>
      </c>
      <c r="B256" s="103"/>
      <c r="C256" s="103"/>
      <c r="D256" s="103"/>
    </row>
    <row r="257" spans="1:4" ht="12.75" x14ac:dyDescent="0.2">
      <c r="A257" s="120" t="s">
        <v>88</v>
      </c>
      <c r="B257" s="103"/>
      <c r="C257" s="103"/>
      <c r="D257" s="103"/>
    </row>
    <row r="258" spans="1:4" ht="12.75" x14ac:dyDescent="0.2">
      <c r="A258" s="120" t="s">
        <v>219</v>
      </c>
      <c r="B258" s="103"/>
      <c r="C258" s="103"/>
      <c r="D258" s="103"/>
    </row>
    <row r="259" spans="1:4" ht="12.75" x14ac:dyDescent="0.2">
      <c r="A259" s="96" t="s">
        <v>118</v>
      </c>
      <c r="B259" s="103">
        <v>0</v>
      </c>
      <c r="C259" s="103"/>
      <c r="D259" s="103">
        <v>0</v>
      </c>
    </row>
    <row r="260" spans="1:4" ht="12.75" x14ac:dyDescent="0.2">
      <c r="A260" s="96" t="s">
        <v>208</v>
      </c>
      <c r="B260" s="103">
        <v>0</v>
      </c>
      <c r="C260" s="103"/>
      <c r="D260" s="103">
        <v>0</v>
      </c>
    </row>
    <row r="261" spans="1:4" ht="12.75" x14ac:dyDescent="0.2">
      <c r="A261" s="96" t="s">
        <v>119</v>
      </c>
      <c r="B261" s="103">
        <v>0</v>
      </c>
      <c r="C261" s="103"/>
      <c r="D261" s="103">
        <v>0</v>
      </c>
    </row>
    <row r="262" spans="1:4" ht="12.75" x14ac:dyDescent="0.2">
      <c r="A262" s="96" t="s">
        <v>209</v>
      </c>
      <c r="B262" s="103">
        <v>0</v>
      </c>
      <c r="C262" s="103"/>
      <c r="D262" s="103">
        <v>0</v>
      </c>
    </row>
    <row r="263" spans="1:4" ht="25.5" x14ac:dyDescent="0.2">
      <c r="A263" s="99" t="s">
        <v>236</v>
      </c>
      <c r="B263" s="102">
        <f>SUM(B264+B304)</f>
        <v>67700</v>
      </c>
      <c r="C263" s="102"/>
      <c r="D263" s="102">
        <f t="shared" ref="D263" si="44">SUM(D264+D304)</f>
        <v>67700</v>
      </c>
    </row>
    <row r="264" spans="1:4" ht="12.75" x14ac:dyDescent="0.2">
      <c r="A264" s="96" t="s">
        <v>84</v>
      </c>
      <c r="B264" s="103">
        <f>SUM(B265+B268+B285+B296)</f>
        <v>67700</v>
      </c>
      <c r="C264" s="103"/>
      <c r="D264" s="103">
        <f t="shared" ref="D264" si="45">SUM(D265+D268+D285+D296)</f>
        <v>67700</v>
      </c>
    </row>
    <row r="265" spans="1:4" ht="12.75" x14ac:dyDescent="0.2">
      <c r="A265" s="96" t="s">
        <v>140</v>
      </c>
      <c r="B265" s="103">
        <v>300</v>
      </c>
      <c r="C265" s="103"/>
      <c r="D265" s="103">
        <v>300</v>
      </c>
    </row>
    <row r="266" spans="1:4" ht="12.75" x14ac:dyDescent="0.2">
      <c r="A266" s="96" t="s">
        <v>125</v>
      </c>
      <c r="B266" s="103">
        <v>300</v>
      </c>
      <c r="C266" s="103"/>
      <c r="D266" s="103">
        <v>300</v>
      </c>
    </row>
    <row r="267" spans="1:4" ht="25.5" x14ac:dyDescent="0.2">
      <c r="A267" s="96" t="s">
        <v>218</v>
      </c>
      <c r="B267" s="103">
        <v>300</v>
      </c>
      <c r="C267" s="103"/>
      <c r="D267" s="103">
        <v>300</v>
      </c>
    </row>
    <row r="268" spans="1:4" ht="12.75" x14ac:dyDescent="0.2">
      <c r="A268" s="96" t="s">
        <v>146</v>
      </c>
      <c r="B268" s="103">
        <f>SUM(B269+B274+B278+B281+B283)</f>
        <v>59900</v>
      </c>
      <c r="C268" s="103"/>
      <c r="D268" s="103">
        <f t="shared" ref="D268" si="46">SUM(D269+D274+D278+D281+D283)</f>
        <v>59900</v>
      </c>
    </row>
    <row r="269" spans="1:4" ht="12.75" x14ac:dyDescent="0.2">
      <c r="A269" s="96" t="s">
        <v>87</v>
      </c>
      <c r="B269" s="103">
        <f>SUM(B270:B273)</f>
        <v>3000</v>
      </c>
      <c r="C269" s="103"/>
      <c r="D269" s="103">
        <f t="shared" ref="D269" si="47">SUM(D270:D273)</f>
        <v>3000</v>
      </c>
    </row>
    <row r="270" spans="1:4" ht="12.75" x14ac:dyDescent="0.2">
      <c r="A270" s="96" t="s">
        <v>147</v>
      </c>
      <c r="B270" s="103">
        <v>500</v>
      </c>
      <c r="C270" s="103"/>
      <c r="D270" s="103">
        <v>500</v>
      </c>
    </row>
    <row r="271" spans="1:4" ht="12.75" x14ac:dyDescent="0.2">
      <c r="A271" s="96" t="s">
        <v>149</v>
      </c>
      <c r="B271" s="103">
        <v>1000</v>
      </c>
      <c r="C271" s="103"/>
      <c r="D271" s="103">
        <v>1000</v>
      </c>
    </row>
    <row r="272" spans="1:4" ht="12.75" x14ac:dyDescent="0.2">
      <c r="A272" s="96" t="s">
        <v>150</v>
      </c>
      <c r="B272" s="103">
        <v>1000</v>
      </c>
      <c r="C272" s="103"/>
      <c r="D272" s="103">
        <v>1000</v>
      </c>
    </row>
    <row r="273" spans="1:4" ht="12.75" x14ac:dyDescent="0.2">
      <c r="A273" s="96" t="s">
        <v>151</v>
      </c>
      <c r="B273" s="103">
        <v>500</v>
      </c>
      <c r="C273" s="103"/>
      <c r="D273" s="103">
        <v>500</v>
      </c>
    </row>
    <row r="274" spans="1:4" ht="12.75" x14ac:dyDescent="0.2">
      <c r="A274" s="96" t="s">
        <v>88</v>
      </c>
      <c r="B274" s="103">
        <v>55000</v>
      </c>
      <c r="C274" s="103"/>
      <c r="D274" s="103">
        <v>55000</v>
      </c>
    </row>
    <row r="275" spans="1:4" ht="12.75" x14ac:dyDescent="0.2">
      <c r="A275" s="96" t="s">
        <v>219</v>
      </c>
      <c r="B275" s="103">
        <v>55000</v>
      </c>
      <c r="C275" s="103"/>
      <c r="D275" s="103">
        <v>55000</v>
      </c>
    </row>
    <row r="276" spans="1:4" ht="12.75" x14ac:dyDescent="0.2">
      <c r="A276" s="96" t="s">
        <v>152</v>
      </c>
      <c r="B276" s="103">
        <v>0</v>
      </c>
      <c r="C276" s="103"/>
      <c r="D276" s="103">
        <v>0</v>
      </c>
    </row>
    <row r="277" spans="1:4" ht="12.75" x14ac:dyDescent="0.2">
      <c r="A277" s="96" t="s">
        <v>153</v>
      </c>
      <c r="B277" s="103">
        <v>0</v>
      </c>
      <c r="C277" s="103"/>
      <c r="D277" s="103">
        <v>0</v>
      </c>
    </row>
    <row r="278" spans="1:4" ht="12.75" x14ac:dyDescent="0.2">
      <c r="A278" s="96" t="s">
        <v>90</v>
      </c>
      <c r="B278" s="103">
        <v>1000</v>
      </c>
      <c r="C278" s="103"/>
      <c r="D278" s="103">
        <v>1000</v>
      </c>
    </row>
    <row r="279" spans="1:4" ht="25.5" x14ac:dyDescent="0.2">
      <c r="A279" s="96" t="s">
        <v>156</v>
      </c>
      <c r="B279" s="103">
        <v>500</v>
      </c>
      <c r="C279" s="103"/>
      <c r="D279" s="103">
        <v>500</v>
      </c>
    </row>
    <row r="280" spans="1:4" ht="25.5" x14ac:dyDescent="0.2">
      <c r="A280" s="96" t="s">
        <v>157</v>
      </c>
      <c r="B280" s="103">
        <v>500</v>
      </c>
      <c r="C280" s="103"/>
      <c r="D280" s="103">
        <v>500</v>
      </c>
    </row>
    <row r="281" spans="1:4" ht="12.75" x14ac:dyDescent="0.2">
      <c r="A281" s="96" t="s">
        <v>91</v>
      </c>
      <c r="B281" s="103">
        <v>500</v>
      </c>
      <c r="C281" s="103"/>
      <c r="D281" s="103">
        <v>500</v>
      </c>
    </row>
    <row r="282" spans="1:4" ht="12.75" x14ac:dyDescent="0.2">
      <c r="A282" s="96" t="s">
        <v>158</v>
      </c>
      <c r="B282" s="103">
        <v>500</v>
      </c>
      <c r="C282" s="103"/>
      <c r="D282" s="103">
        <v>500</v>
      </c>
    </row>
    <row r="283" spans="1:4" ht="12.75" x14ac:dyDescent="0.2">
      <c r="A283" s="96" t="s">
        <v>92</v>
      </c>
      <c r="B283" s="103">
        <v>400</v>
      </c>
      <c r="C283" s="103"/>
      <c r="D283" s="103">
        <v>400</v>
      </c>
    </row>
    <row r="284" spans="1:4" ht="12.75" x14ac:dyDescent="0.2">
      <c r="A284" s="96" t="s">
        <v>159</v>
      </c>
      <c r="B284" s="103">
        <v>400</v>
      </c>
      <c r="C284" s="103"/>
      <c r="D284" s="103">
        <v>400</v>
      </c>
    </row>
    <row r="285" spans="1:4" ht="12.75" x14ac:dyDescent="0.2">
      <c r="A285" s="96" t="s">
        <v>160</v>
      </c>
      <c r="B285" s="103">
        <f>SUM(B286+B289+B292+B294)</f>
        <v>4000</v>
      </c>
      <c r="C285" s="103"/>
      <c r="D285" s="103">
        <f t="shared" ref="D285" si="48">SUM(D286+D289+D292+D294)</f>
        <v>4000</v>
      </c>
    </row>
    <row r="286" spans="1:4" ht="12.75" x14ac:dyDescent="0.2">
      <c r="A286" s="96" t="s">
        <v>94</v>
      </c>
      <c r="B286" s="103">
        <v>3000</v>
      </c>
      <c r="C286" s="103"/>
      <c r="D286" s="103">
        <v>3000</v>
      </c>
    </row>
    <row r="287" spans="1:4" ht="25.5" x14ac:dyDescent="0.2">
      <c r="A287" s="96" t="s">
        <v>163</v>
      </c>
      <c r="B287" s="103">
        <v>0</v>
      </c>
      <c r="C287" s="103"/>
      <c r="D287" s="103">
        <v>0</v>
      </c>
    </row>
    <row r="288" spans="1:4" ht="25.5" x14ac:dyDescent="0.2">
      <c r="A288" s="96" t="s">
        <v>164</v>
      </c>
      <c r="B288" s="103">
        <v>3000</v>
      </c>
      <c r="C288" s="103"/>
      <c r="D288" s="103">
        <v>3000</v>
      </c>
    </row>
    <row r="289" spans="1:4" ht="12.75" x14ac:dyDescent="0.2">
      <c r="A289" s="96" t="s">
        <v>97</v>
      </c>
      <c r="B289" s="103">
        <v>1000</v>
      </c>
      <c r="C289" s="103"/>
      <c r="D289" s="103">
        <v>1000</v>
      </c>
    </row>
    <row r="290" spans="1:4" ht="25.5" x14ac:dyDescent="0.2">
      <c r="A290" s="96" t="s">
        <v>173</v>
      </c>
      <c r="B290" s="103">
        <v>500</v>
      </c>
      <c r="C290" s="103"/>
      <c r="D290" s="103">
        <v>500</v>
      </c>
    </row>
    <row r="291" spans="1:4" ht="12.75" x14ac:dyDescent="0.2">
      <c r="A291" s="96" t="s">
        <v>220</v>
      </c>
      <c r="B291" s="103">
        <v>500</v>
      </c>
      <c r="C291" s="103"/>
      <c r="D291" s="103">
        <v>500</v>
      </c>
    </row>
    <row r="292" spans="1:4" ht="12.75" x14ac:dyDescent="0.2">
      <c r="A292" s="96" t="s">
        <v>98</v>
      </c>
      <c r="B292" s="103">
        <v>0</v>
      </c>
      <c r="C292" s="103"/>
      <c r="D292" s="103">
        <v>0</v>
      </c>
    </row>
    <row r="293" spans="1:4" ht="12.75" x14ac:dyDescent="0.2">
      <c r="A293" s="96" t="s">
        <v>217</v>
      </c>
      <c r="B293" s="103">
        <v>0</v>
      </c>
      <c r="C293" s="103"/>
      <c r="D293" s="103">
        <v>0</v>
      </c>
    </row>
    <row r="294" spans="1:4" ht="12.75" x14ac:dyDescent="0.2">
      <c r="A294" s="96" t="s">
        <v>100</v>
      </c>
      <c r="B294" s="103">
        <v>0</v>
      </c>
      <c r="C294" s="103"/>
      <c r="D294" s="103">
        <v>0</v>
      </c>
    </row>
    <row r="295" spans="1:4" ht="12.75" x14ac:dyDescent="0.2">
      <c r="A295" s="96" t="s">
        <v>182</v>
      </c>
      <c r="B295" s="103">
        <v>0</v>
      </c>
      <c r="C295" s="103"/>
      <c r="D295" s="103">
        <v>0</v>
      </c>
    </row>
    <row r="296" spans="1:4" ht="12.75" x14ac:dyDescent="0.2">
      <c r="A296" s="96" t="s">
        <v>183</v>
      </c>
      <c r="B296" s="103">
        <v>3500</v>
      </c>
      <c r="C296" s="103"/>
      <c r="D296" s="103">
        <v>3500</v>
      </c>
    </row>
    <row r="297" spans="1:4" ht="12.75" x14ac:dyDescent="0.2">
      <c r="A297" s="96" t="s">
        <v>102</v>
      </c>
      <c r="B297" s="103">
        <v>1000</v>
      </c>
      <c r="C297" s="103"/>
      <c r="D297" s="103">
        <v>1000</v>
      </c>
    </row>
    <row r="298" spans="1:4" ht="12.75" x14ac:dyDescent="0.2">
      <c r="A298" s="96" t="s">
        <v>185</v>
      </c>
      <c r="B298" s="103">
        <v>1000</v>
      </c>
      <c r="C298" s="103"/>
      <c r="D298" s="103">
        <v>1000</v>
      </c>
    </row>
    <row r="299" spans="1:4" ht="12.75" x14ac:dyDescent="0.2">
      <c r="A299" s="96" t="s">
        <v>104</v>
      </c>
      <c r="B299" s="103">
        <v>0</v>
      </c>
      <c r="C299" s="103"/>
      <c r="D299" s="103">
        <v>0</v>
      </c>
    </row>
    <row r="300" spans="1:4" ht="12.75" x14ac:dyDescent="0.2">
      <c r="A300" s="96" t="s">
        <v>221</v>
      </c>
      <c r="B300" s="103">
        <v>0</v>
      </c>
      <c r="C300" s="103"/>
      <c r="D300" s="103">
        <v>0</v>
      </c>
    </row>
    <row r="301" spans="1:4" ht="12.75" x14ac:dyDescent="0.2">
      <c r="A301" s="96" t="s">
        <v>187</v>
      </c>
      <c r="B301" s="103">
        <v>0</v>
      </c>
      <c r="C301" s="103"/>
      <c r="D301" s="103">
        <v>0</v>
      </c>
    </row>
    <row r="302" spans="1:4" ht="12.75" x14ac:dyDescent="0.2">
      <c r="A302" s="96" t="s">
        <v>105</v>
      </c>
      <c r="B302" s="103">
        <v>2500</v>
      </c>
      <c r="C302" s="103"/>
      <c r="D302" s="103">
        <v>2500</v>
      </c>
    </row>
    <row r="303" spans="1:4" ht="12.75" x14ac:dyDescent="0.2">
      <c r="A303" s="96" t="s">
        <v>188</v>
      </c>
      <c r="B303" s="103">
        <v>2500</v>
      </c>
      <c r="C303" s="103"/>
      <c r="D303" s="103">
        <v>2500</v>
      </c>
    </row>
    <row r="304" spans="1:4" ht="12.75" x14ac:dyDescent="0.2">
      <c r="A304" s="96" t="s">
        <v>118</v>
      </c>
      <c r="B304" s="103">
        <v>0</v>
      </c>
      <c r="C304" s="103"/>
      <c r="D304" s="103">
        <v>0</v>
      </c>
    </row>
    <row r="305" spans="1:4" ht="12.75" x14ac:dyDescent="0.2">
      <c r="A305" s="96" t="s">
        <v>208</v>
      </c>
      <c r="B305" s="103">
        <v>0</v>
      </c>
      <c r="C305" s="103"/>
      <c r="D305" s="103">
        <v>0</v>
      </c>
    </row>
    <row r="306" spans="1:4" ht="12.75" x14ac:dyDescent="0.2">
      <c r="A306" s="96" t="s">
        <v>123</v>
      </c>
      <c r="B306" s="103">
        <v>0</v>
      </c>
      <c r="C306" s="103"/>
      <c r="D306" s="103">
        <v>0</v>
      </c>
    </row>
    <row r="307" spans="1:4" ht="12.75" x14ac:dyDescent="0.2">
      <c r="A307" s="96" t="s">
        <v>213</v>
      </c>
      <c r="B307" s="103">
        <v>0</v>
      </c>
      <c r="C307" s="103"/>
      <c r="D307" s="103">
        <v>0</v>
      </c>
    </row>
    <row r="308" spans="1:4" ht="12.75" x14ac:dyDescent="0.2">
      <c r="A308" s="96" t="s">
        <v>126</v>
      </c>
      <c r="B308" s="103">
        <v>0</v>
      </c>
      <c r="C308" s="103"/>
      <c r="D308" s="103">
        <v>0</v>
      </c>
    </row>
    <row r="309" spans="1:4" ht="12.75" x14ac:dyDescent="0.2">
      <c r="A309" s="96" t="s">
        <v>222</v>
      </c>
      <c r="B309" s="103">
        <v>0</v>
      </c>
      <c r="C309" s="103"/>
      <c r="D309" s="103">
        <v>0</v>
      </c>
    </row>
    <row r="310" spans="1:4" ht="12.75" x14ac:dyDescent="0.2">
      <c r="A310" s="96" t="s">
        <v>223</v>
      </c>
      <c r="B310" s="103">
        <v>0</v>
      </c>
      <c r="C310" s="103"/>
      <c r="D310" s="103">
        <v>0</v>
      </c>
    </row>
    <row r="311" spans="1:4" ht="12.75" x14ac:dyDescent="0.2">
      <c r="A311" s="96" t="s">
        <v>119</v>
      </c>
      <c r="B311" s="103">
        <v>0</v>
      </c>
      <c r="C311" s="103"/>
      <c r="D311" s="103">
        <v>0</v>
      </c>
    </row>
    <row r="312" spans="1:4" ht="12.75" x14ac:dyDescent="0.2">
      <c r="A312" s="96" t="s">
        <v>209</v>
      </c>
      <c r="B312" s="103">
        <v>0</v>
      </c>
      <c r="C312" s="103"/>
      <c r="D312" s="103">
        <v>0</v>
      </c>
    </row>
    <row r="313" spans="1:4" ht="12.75" x14ac:dyDescent="0.2">
      <c r="A313" s="96" t="s">
        <v>215</v>
      </c>
      <c r="B313" s="103">
        <v>0</v>
      </c>
      <c r="C313" s="103"/>
      <c r="D313" s="103">
        <v>0</v>
      </c>
    </row>
    <row r="314" spans="1:4" ht="12.75" x14ac:dyDescent="0.2">
      <c r="A314" s="96" t="s">
        <v>132</v>
      </c>
      <c r="B314" s="103">
        <v>0</v>
      </c>
      <c r="C314" s="103"/>
      <c r="D314" s="103">
        <v>0</v>
      </c>
    </row>
    <row r="315" spans="1:4" ht="12.75" x14ac:dyDescent="0.2">
      <c r="A315" s="96" t="s">
        <v>216</v>
      </c>
      <c r="B315" s="103">
        <v>0</v>
      </c>
      <c r="C315" s="103"/>
      <c r="D315" s="103">
        <v>0</v>
      </c>
    </row>
    <row r="316" spans="1:4" ht="25.5" x14ac:dyDescent="0.2">
      <c r="A316" s="98" t="s">
        <v>127</v>
      </c>
      <c r="B316" s="101">
        <v>0</v>
      </c>
      <c r="C316" s="101">
        <v>62876</v>
      </c>
      <c r="D316" s="101">
        <f>SUM(B316+C316)</f>
        <v>62876</v>
      </c>
    </row>
    <row r="317" spans="1:4" ht="12.75" x14ac:dyDescent="0.2">
      <c r="A317" s="99" t="s">
        <v>115</v>
      </c>
      <c r="B317" s="102">
        <v>0</v>
      </c>
      <c r="C317" s="102">
        <v>62876</v>
      </c>
      <c r="D317" s="102">
        <v>62876</v>
      </c>
    </row>
    <row r="318" spans="1:4" ht="12.75" x14ac:dyDescent="0.2">
      <c r="A318" s="96" t="s">
        <v>84</v>
      </c>
      <c r="B318" s="103">
        <v>0</v>
      </c>
      <c r="C318" s="103">
        <v>62876</v>
      </c>
      <c r="D318" s="103">
        <v>62876</v>
      </c>
    </row>
    <row r="319" spans="1:4" ht="12.75" x14ac:dyDescent="0.2">
      <c r="A319" s="96" t="s">
        <v>160</v>
      </c>
      <c r="B319" s="103">
        <v>0</v>
      </c>
      <c r="C319" s="103">
        <v>62876</v>
      </c>
      <c r="D319" s="103">
        <v>62876</v>
      </c>
    </row>
    <row r="320" spans="1:4" ht="12.75" x14ac:dyDescent="0.2">
      <c r="A320" s="96" t="s">
        <v>94</v>
      </c>
      <c r="B320" s="103">
        <v>0</v>
      </c>
      <c r="C320" s="103">
        <v>62876</v>
      </c>
      <c r="D320" s="103">
        <v>62876</v>
      </c>
    </row>
    <row r="321" spans="1:4" ht="25.5" x14ac:dyDescent="0.2">
      <c r="A321" s="96" t="s">
        <v>163</v>
      </c>
      <c r="B321" s="103">
        <v>0</v>
      </c>
      <c r="C321" s="103">
        <v>62876</v>
      </c>
      <c r="D321" s="103">
        <v>62876</v>
      </c>
    </row>
    <row r="322" spans="1:4" ht="25.5" x14ac:dyDescent="0.2">
      <c r="A322" s="96" t="s">
        <v>164</v>
      </c>
      <c r="B322" s="103">
        <v>0</v>
      </c>
      <c r="C322" s="103"/>
      <c r="D322" s="103">
        <v>0</v>
      </c>
    </row>
    <row r="323" spans="1:4" ht="12.75" x14ac:dyDescent="0.2">
      <c r="A323" s="98" t="s">
        <v>128</v>
      </c>
      <c r="B323" s="101">
        <v>35020</v>
      </c>
      <c r="C323" s="101"/>
      <c r="D323" s="101">
        <v>35020</v>
      </c>
    </row>
    <row r="324" spans="1:4" ht="12.75" x14ac:dyDescent="0.2">
      <c r="A324" s="99" t="s">
        <v>115</v>
      </c>
      <c r="B324" s="102">
        <f>SUM(B325+B337)</f>
        <v>35020</v>
      </c>
      <c r="C324" s="102"/>
      <c r="D324" s="102">
        <f t="shared" ref="D324" si="49">SUM(D325+D337)</f>
        <v>35020</v>
      </c>
    </row>
    <row r="325" spans="1:4" ht="12.75" x14ac:dyDescent="0.2">
      <c r="A325" s="96" t="s">
        <v>109</v>
      </c>
      <c r="B325" s="103">
        <f>SUM(B326+B329+B334)</f>
        <v>32500</v>
      </c>
      <c r="C325" s="103"/>
      <c r="D325" s="103">
        <f t="shared" ref="D325" si="50">SUM(D326+D329+D334)</f>
        <v>32500</v>
      </c>
    </row>
    <row r="326" spans="1:4" ht="12.75" x14ac:dyDescent="0.2">
      <c r="A326" s="96" t="s">
        <v>191</v>
      </c>
      <c r="B326" s="103">
        <v>27000</v>
      </c>
      <c r="C326" s="103"/>
      <c r="D326" s="103">
        <v>27000</v>
      </c>
    </row>
    <row r="327" spans="1:4" ht="12.75" x14ac:dyDescent="0.2">
      <c r="A327" s="96" t="s">
        <v>110</v>
      </c>
      <c r="B327" s="103">
        <v>27000</v>
      </c>
      <c r="C327" s="103"/>
      <c r="D327" s="103">
        <v>27000</v>
      </c>
    </row>
    <row r="328" spans="1:4" ht="12.75" x14ac:dyDescent="0.2">
      <c r="A328" s="96" t="s">
        <v>192</v>
      </c>
      <c r="B328" s="103">
        <v>27000</v>
      </c>
      <c r="C328" s="103"/>
      <c r="D328" s="103">
        <v>27000</v>
      </c>
    </row>
    <row r="329" spans="1:4" ht="12.75" x14ac:dyDescent="0.2">
      <c r="A329" s="96" t="s">
        <v>193</v>
      </c>
      <c r="B329" s="103">
        <v>1000</v>
      </c>
      <c r="C329" s="103"/>
      <c r="D329" s="103">
        <v>1000</v>
      </c>
    </row>
    <row r="330" spans="1:4" ht="12.75" x14ac:dyDescent="0.2">
      <c r="A330" s="96" t="s">
        <v>111</v>
      </c>
      <c r="B330" s="103">
        <v>1000</v>
      </c>
      <c r="C330" s="103"/>
      <c r="D330" s="103">
        <v>1000</v>
      </c>
    </row>
    <row r="331" spans="1:4" ht="12.75" x14ac:dyDescent="0.2">
      <c r="A331" s="96" t="s">
        <v>194</v>
      </c>
      <c r="B331" s="103">
        <v>500</v>
      </c>
      <c r="C331" s="103"/>
      <c r="D331" s="103">
        <v>500</v>
      </c>
    </row>
    <row r="332" spans="1:4" ht="12.75" x14ac:dyDescent="0.2">
      <c r="A332" s="96" t="s">
        <v>195</v>
      </c>
      <c r="B332" s="103">
        <v>200</v>
      </c>
      <c r="C332" s="103"/>
      <c r="D332" s="103">
        <v>200</v>
      </c>
    </row>
    <row r="333" spans="1:4" ht="12.75" x14ac:dyDescent="0.2">
      <c r="A333" s="96" t="s">
        <v>198</v>
      </c>
      <c r="B333" s="103">
        <v>300</v>
      </c>
      <c r="C333" s="103"/>
      <c r="D333" s="103">
        <v>300</v>
      </c>
    </row>
    <row r="334" spans="1:4" ht="12.75" x14ac:dyDescent="0.2">
      <c r="A334" s="96" t="s">
        <v>199</v>
      </c>
      <c r="B334" s="103">
        <v>4500</v>
      </c>
      <c r="C334" s="103"/>
      <c r="D334" s="103">
        <v>4500</v>
      </c>
    </row>
    <row r="335" spans="1:4" ht="12.75" x14ac:dyDescent="0.2">
      <c r="A335" s="96" t="s">
        <v>112</v>
      </c>
      <c r="B335" s="103">
        <v>4500</v>
      </c>
      <c r="C335" s="103"/>
      <c r="D335" s="103">
        <v>4500</v>
      </c>
    </row>
    <row r="336" spans="1:4" ht="12.75" x14ac:dyDescent="0.2">
      <c r="A336" s="96" t="s">
        <v>200</v>
      </c>
      <c r="B336" s="103">
        <v>4500</v>
      </c>
      <c r="C336" s="103"/>
      <c r="D336" s="103">
        <v>4500</v>
      </c>
    </row>
    <row r="337" spans="1:4" ht="12.75" x14ac:dyDescent="0.2">
      <c r="A337" s="96" t="s">
        <v>84</v>
      </c>
      <c r="B337" s="103">
        <f>SUM(B338+B345)</f>
        <v>2520</v>
      </c>
      <c r="C337" s="103"/>
      <c r="D337" s="103">
        <f t="shared" ref="D337" si="51">SUM(D338+D345)</f>
        <v>2520</v>
      </c>
    </row>
    <row r="338" spans="1:4" ht="12.75" x14ac:dyDescent="0.2">
      <c r="A338" s="96" t="s">
        <v>140</v>
      </c>
      <c r="B338" s="103">
        <f>SUM(B339+B343)</f>
        <v>2300</v>
      </c>
      <c r="C338" s="103"/>
      <c r="D338" s="103">
        <f t="shared" ref="D338" si="52">SUM(D339+D343)</f>
        <v>2300</v>
      </c>
    </row>
    <row r="339" spans="1:4" ht="12.75" x14ac:dyDescent="0.2">
      <c r="A339" s="96" t="s">
        <v>85</v>
      </c>
      <c r="B339" s="103">
        <v>1700</v>
      </c>
      <c r="C339" s="103"/>
      <c r="D339" s="103">
        <v>1700</v>
      </c>
    </row>
    <row r="340" spans="1:4" ht="12.75" x14ac:dyDescent="0.2">
      <c r="A340" s="96" t="s">
        <v>141</v>
      </c>
      <c r="B340" s="103">
        <v>500</v>
      </c>
      <c r="C340" s="103"/>
      <c r="D340" s="103">
        <v>500</v>
      </c>
    </row>
    <row r="341" spans="1:4" ht="12.75" x14ac:dyDescent="0.2">
      <c r="A341" s="96" t="s">
        <v>142</v>
      </c>
      <c r="B341" s="103">
        <v>700</v>
      </c>
      <c r="C341" s="103"/>
      <c r="D341" s="103">
        <v>700</v>
      </c>
    </row>
    <row r="342" spans="1:4" ht="12.75" x14ac:dyDescent="0.2">
      <c r="A342" s="96" t="s">
        <v>143</v>
      </c>
      <c r="B342" s="103">
        <v>500</v>
      </c>
      <c r="C342" s="103"/>
      <c r="D342" s="103">
        <v>500</v>
      </c>
    </row>
    <row r="343" spans="1:4" ht="12.75" x14ac:dyDescent="0.2">
      <c r="A343" s="96" t="s">
        <v>113</v>
      </c>
      <c r="B343" s="103">
        <v>600</v>
      </c>
      <c r="C343" s="103"/>
      <c r="D343" s="103">
        <v>600</v>
      </c>
    </row>
    <row r="344" spans="1:4" ht="12.75" x14ac:dyDescent="0.2">
      <c r="A344" s="96" t="s">
        <v>201</v>
      </c>
      <c r="B344" s="103">
        <v>600</v>
      </c>
      <c r="C344" s="103"/>
      <c r="D344" s="103">
        <v>600</v>
      </c>
    </row>
    <row r="345" spans="1:4" ht="12.75" x14ac:dyDescent="0.2">
      <c r="A345" s="96" t="s">
        <v>160</v>
      </c>
      <c r="B345" s="103">
        <v>220</v>
      </c>
      <c r="C345" s="103"/>
      <c r="D345" s="103">
        <v>220</v>
      </c>
    </row>
    <row r="346" spans="1:4" ht="12.75" x14ac:dyDescent="0.2">
      <c r="A346" s="96" t="s">
        <v>97</v>
      </c>
      <c r="B346" s="103">
        <v>220</v>
      </c>
      <c r="C346" s="103"/>
      <c r="D346" s="103">
        <v>220</v>
      </c>
    </row>
    <row r="347" spans="1:4" ht="25.5" x14ac:dyDescent="0.2">
      <c r="A347" s="96" t="s">
        <v>173</v>
      </c>
      <c r="B347" s="103">
        <v>220</v>
      </c>
      <c r="C347" s="103"/>
      <c r="D347" s="103">
        <v>220</v>
      </c>
    </row>
    <row r="348" spans="1:4" ht="12.75" x14ac:dyDescent="0.2">
      <c r="A348" s="98" t="s">
        <v>129</v>
      </c>
      <c r="B348" s="101">
        <f>SUM(B349+B373)</f>
        <v>280180</v>
      </c>
      <c r="C348" s="101"/>
      <c r="D348" s="101">
        <f t="shared" ref="D348" si="53">SUM(D349+D373)</f>
        <v>280180</v>
      </c>
    </row>
    <row r="349" spans="1:4" ht="12.75" x14ac:dyDescent="0.2">
      <c r="A349" s="99" t="s">
        <v>115</v>
      </c>
      <c r="B349" s="102">
        <f>SUM(B350+B363)</f>
        <v>211244</v>
      </c>
      <c r="C349" s="102"/>
      <c r="D349" s="102">
        <f t="shared" ref="D349" si="54">SUM(D350+D363)</f>
        <v>211244</v>
      </c>
    </row>
    <row r="350" spans="1:4" ht="12.75" x14ac:dyDescent="0.2">
      <c r="A350" s="96" t="s">
        <v>109</v>
      </c>
      <c r="B350" s="103">
        <f>SUM(B351+B354+B360)</f>
        <v>202064</v>
      </c>
      <c r="C350" s="103"/>
      <c r="D350" s="103">
        <f t="shared" ref="D350" si="55">SUM(D351+D354+D360)</f>
        <v>202064</v>
      </c>
    </row>
    <row r="351" spans="1:4" ht="12.75" x14ac:dyDescent="0.2">
      <c r="A351" s="96" t="s">
        <v>191</v>
      </c>
      <c r="B351" s="103">
        <v>153564</v>
      </c>
      <c r="C351" s="103"/>
      <c r="D351" s="103">
        <v>153564</v>
      </c>
    </row>
    <row r="352" spans="1:4" ht="12.75" x14ac:dyDescent="0.2">
      <c r="A352" s="96" t="s">
        <v>110</v>
      </c>
      <c r="B352" s="103">
        <v>153564</v>
      </c>
      <c r="C352" s="103"/>
      <c r="D352" s="103">
        <v>153564</v>
      </c>
    </row>
    <row r="353" spans="1:4" ht="12.75" x14ac:dyDescent="0.2">
      <c r="A353" s="96" t="s">
        <v>192</v>
      </c>
      <c r="B353" s="103">
        <v>153564</v>
      </c>
      <c r="C353" s="103"/>
      <c r="D353" s="103">
        <v>153564</v>
      </c>
    </row>
    <row r="354" spans="1:4" ht="12.75" x14ac:dyDescent="0.2">
      <c r="A354" s="96" t="s">
        <v>193</v>
      </c>
      <c r="B354" s="103">
        <v>16500</v>
      </c>
      <c r="C354" s="103"/>
      <c r="D354" s="103">
        <v>16500</v>
      </c>
    </row>
    <row r="355" spans="1:4" ht="12.75" x14ac:dyDescent="0.2">
      <c r="A355" s="96" t="s">
        <v>111</v>
      </c>
      <c r="B355" s="103">
        <v>16500</v>
      </c>
      <c r="C355" s="103"/>
      <c r="D355" s="103">
        <v>16500</v>
      </c>
    </row>
    <row r="356" spans="1:4" ht="12.75" x14ac:dyDescent="0.2">
      <c r="A356" s="96" t="s">
        <v>194</v>
      </c>
      <c r="B356" s="103">
        <v>8000</v>
      </c>
      <c r="C356" s="103"/>
      <c r="D356" s="103">
        <v>8000</v>
      </c>
    </row>
    <row r="357" spans="1:4" ht="12.75" x14ac:dyDescent="0.2">
      <c r="A357" s="96" t="s">
        <v>195</v>
      </c>
      <c r="B357" s="103">
        <v>2000</v>
      </c>
      <c r="C357" s="103"/>
      <c r="D357" s="103">
        <v>2000</v>
      </c>
    </row>
    <row r="358" spans="1:4" ht="12.75" x14ac:dyDescent="0.2">
      <c r="A358" s="96" t="s">
        <v>197</v>
      </c>
      <c r="B358" s="103">
        <v>0</v>
      </c>
      <c r="C358" s="103"/>
      <c r="D358" s="103">
        <v>0</v>
      </c>
    </row>
    <row r="359" spans="1:4" ht="12.75" x14ac:dyDescent="0.2">
      <c r="A359" s="96" t="s">
        <v>198</v>
      </c>
      <c r="B359" s="103">
        <v>6500</v>
      </c>
      <c r="C359" s="103"/>
      <c r="D359" s="103">
        <v>6500</v>
      </c>
    </row>
    <row r="360" spans="1:4" ht="12.75" x14ac:dyDescent="0.2">
      <c r="A360" s="96" t="s">
        <v>199</v>
      </c>
      <c r="B360" s="103">
        <v>32000</v>
      </c>
      <c r="C360" s="103"/>
      <c r="D360" s="103">
        <v>32000</v>
      </c>
    </row>
    <row r="361" spans="1:4" ht="12.75" x14ac:dyDescent="0.2">
      <c r="A361" s="96" t="s">
        <v>112</v>
      </c>
      <c r="B361" s="103">
        <v>32000</v>
      </c>
      <c r="C361" s="103"/>
      <c r="D361" s="103">
        <v>32000</v>
      </c>
    </row>
    <row r="362" spans="1:4" ht="12.75" x14ac:dyDescent="0.2">
      <c r="A362" s="96" t="s">
        <v>200</v>
      </c>
      <c r="B362" s="103">
        <v>32000</v>
      </c>
      <c r="C362" s="103"/>
      <c r="D362" s="103">
        <v>32000</v>
      </c>
    </row>
    <row r="363" spans="1:4" ht="12.75" x14ac:dyDescent="0.2">
      <c r="A363" s="96" t="s">
        <v>84</v>
      </c>
      <c r="B363" s="103">
        <f>SUM(B364+B370)</f>
        <v>9180</v>
      </c>
      <c r="C363" s="103"/>
      <c r="D363" s="103">
        <f t="shared" ref="D363" si="56">SUM(D364+D370)</f>
        <v>9180</v>
      </c>
    </row>
    <row r="364" spans="1:4" ht="12.75" x14ac:dyDescent="0.2">
      <c r="A364" s="96" t="s">
        <v>140</v>
      </c>
      <c r="B364" s="103">
        <v>5000</v>
      </c>
      <c r="C364" s="103"/>
      <c r="D364" s="103">
        <v>5000</v>
      </c>
    </row>
    <row r="365" spans="1:4" ht="12.75" x14ac:dyDescent="0.2">
      <c r="A365" s="96" t="s">
        <v>85</v>
      </c>
      <c r="B365" s="103">
        <v>3500</v>
      </c>
      <c r="C365" s="103"/>
      <c r="D365" s="103">
        <v>3500</v>
      </c>
    </row>
    <row r="366" spans="1:4" ht="12.75" x14ac:dyDescent="0.2">
      <c r="A366" s="96" t="s">
        <v>141</v>
      </c>
      <c r="B366" s="103">
        <v>2500</v>
      </c>
      <c r="C366" s="103"/>
      <c r="D366" s="103">
        <v>2500</v>
      </c>
    </row>
    <row r="367" spans="1:4" ht="12.75" x14ac:dyDescent="0.2">
      <c r="A367" s="96" t="s">
        <v>143</v>
      </c>
      <c r="B367" s="103">
        <v>1000</v>
      </c>
      <c r="C367" s="103"/>
      <c r="D367" s="103">
        <v>1000</v>
      </c>
    </row>
    <row r="368" spans="1:4" ht="12.75" x14ac:dyDescent="0.2">
      <c r="A368" s="96" t="s">
        <v>113</v>
      </c>
      <c r="B368" s="103">
        <v>1500</v>
      </c>
      <c r="C368" s="103"/>
      <c r="D368" s="103">
        <v>1500</v>
      </c>
    </row>
    <row r="369" spans="1:4" ht="12.75" x14ac:dyDescent="0.2">
      <c r="A369" s="96" t="s">
        <v>201</v>
      </c>
      <c r="B369" s="103">
        <v>1500</v>
      </c>
      <c r="C369" s="103"/>
      <c r="D369" s="103">
        <v>1500</v>
      </c>
    </row>
    <row r="370" spans="1:4" ht="12.75" x14ac:dyDescent="0.2">
      <c r="A370" s="96" t="s">
        <v>160</v>
      </c>
      <c r="B370" s="103">
        <v>4180</v>
      </c>
      <c r="C370" s="103"/>
      <c r="D370" s="103">
        <v>4180</v>
      </c>
    </row>
    <row r="371" spans="1:4" ht="12.75" x14ac:dyDescent="0.2">
      <c r="A371" s="96" t="s">
        <v>97</v>
      </c>
      <c r="B371" s="103">
        <v>4180</v>
      </c>
      <c r="C371" s="103"/>
      <c r="D371" s="103">
        <v>4180</v>
      </c>
    </row>
    <row r="372" spans="1:4" ht="25.5" x14ac:dyDescent="0.2">
      <c r="A372" s="96" t="s">
        <v>173</v>
      </c>
      <c r="B372" s="103">
        <v>4180</v>
      </c>
      <c r="C372" s="103"/>
      <c r="D372" s="103">
        <v>4180</v>
      </c>
    </row>
    <row r="373" spans="1:4" ht="12.75" x14ac:dyDescent="0.2">
      <c r="A373" s="99" t="s">
        <v>249</v>
      </c>
      <c r="B373" s="102">
        <f>SUM(B374+B384)</f>
        <v>68936</v>
      </c>
      <c r="C373" s="102"/>
      <c r="D373" s="102">
        <f t="shared" ref="D373" si="57">SUM(D374+D384)</f>
        <v>68936</v>
      </c>
    </row>
    <row r="374" spans="1:4" ht="12.75" x14ac:dyDescent="0.2">
      <c r="A374" s="96" t="s">
        <v>109</v>
      </c>
      <c r="B374" s="103">
        <f>SUM(B375+B378+B381)</f>
        <v>67636</v>
      </c>
      <c r="C374" s="103"/>
      <c r="D374" s="103">
        <f t="shared" ref="D374" si="58">SUM(D375+D378+D381)</f>
        <v>67636</v>
      </c>
    </row>
    <row r="375" spans="1:4" ht="12.75" x14ac:dyDescent="0.2">
      <c r="A375" s="96" t="s">
        <v>191</v>
      </c>
      <c r="B375" s="103">
        <v>57000</v>
      </c>
      <c r="C375" s="103"/>
      <c r="D375" s="103">
        <v>57000</v>
      </c>
    </row>
    <row r="376" spans="1:4" ht="12.75" x14ac:dyDescent="0.2">
      <c r="A376" s="96" t="s">
        <v>110</v>
      </c>
      <c r="B376" s="103">
        <v>57000</v>
      </c>
      <c r="C376" s="103"/>
      <c r="D376" s="103">
        <v>57000</v>
      </c>
    </row>
    <row r="377" spans="1:4" ht="12.75" x14ac:dyDescent="0.2">
      <c r="A377" s="96" t="s">
        <v>192</v>
      </c>
      <c r="B377" s="103">
        <v>57000</v>
      </c>
      <c r="C377" s="103"/>
      <c r="D377" s="103">
        <v>57000</v>
      </c>
    </row>
    <row r="378" spans="1:4" ht="12.75" x14ac:dyDescent="0.2">
      <c r="A378" s="96" t="s">
        <v>193</v>
      </c>
      <c r="B378" s="103">
        <v>600</v>
      </c>
      <c r="C378" s="103"/>
      <c r="D378" s="103">
        <v>600</v>
      </c>
    </row>
    <row r="379" spans="1:4" ht="12.75" x14ac:dyDescent="0.2">
      <c r="A379" s="96" t="s">
        <v>111</v>
      </c>
      <c r="B379" s="103">
        <v>600</v>
      </c>
      <c r="C379" s="103"/>
      <c r="D379" s="103">
        <v>600</v>
      </c>
    </row>
    <row r="380" spans="1:4" ht="12.75" x14ac:dyDescent="0.2">
      <c r="A380" s="96" t="s">
        <v>194</v>
      </c>
      <c r="B380" s="103">
        <v>600</v>
      </c>
      <c r="C380" s="103"/>
      <c r="D380" s="103">
        <v>600</v>
      </c>
    </row>
    <row r="381" spans="1:4" ht="12.75" x14ac:dyDescent="0.2">
      <c r="A381" s="96" t="s">
        <v>199</v>
      </c>
      <c r="B381" s="103">
        <v>10036</v>
      </c>
      <c r="C381" s="103"/>
      <c r="D381" s="103">
        <v>10036</v>
      </c>
    </row>
    <row r="382" spans="1:4" ht="12.75" x14ac:dyDescent="0.2">
      <c r="A382" s="96" t="s">
        <v>112</v>
      </c>
      <c r="B382" s="103">
        <v>10036</v>
      </c>
      <c r="C382" s="103"/>
      <c r="D382" s="103">
        <v>10036</v>
      </c>
    </row>
    <row r="383" spans="1:4" ht="12.75" x14ac:dyDescent="0.2">
      <c r="A383" s="96" t="s">
        <v>200</v>
      </c>
      <c r="B383" s="103">
        <v>10036</v>
      </c>
      <c r="C383" s="103"/>
      <c r="D383" s="103">
        <v>10036</v>
      </c>
    </row>
    <row r="384" spans="1:4" ht="12.75" x14ac:dyDescent="0.2">
      <c r="A384" s="96" t="s">
        <v>84</v>
      </c>
      <c r="B384" s="103">
        <v>1300</v>
      </c>
      <c r="C384" s="103"/>
      <c r="D384" s="103">
        <v>1300</v>
      </c>
    </row>
    <row r="385" spans="1:4" ht="12.75" x14ac:dyDescent="0.2">
      <c r="A385" s="96" t="s">
        <v>140</v>
      </c>
      <c r="B385" s="103">
        <v>1300</v>
      </c>
      <c r="C385" s="103"/>
      <c r="D385" s="103">
        <v>1300</v>
      </c>
    </row>
    <row r="386" spans="1:4" ht="12.75" x14ac:dyDescent="0.2">
      <c r="A386" s="96" t="s">
        <v>85</v>
      </c>
      <c r="B386" s="103">
        <v>1300</v>
      </c>
      <c r="C386" s="103"/>
      <c r="D386" s="103">
        <v>1300</v>
      </c>
    </row>
    <row r="387" spans="1:4" ht="12.75" x14ac:dyDescent="0.2">
      <c r="A387" s="96" t="s">
        <v>141</v>
      </c>
      <c r="B387" s="103">
        <v>500</v>
      </c>
      <c r="C387" s="103"/>
      <c r="D387" s="103">
        <v>500</v>
      </c>
    </row>
    <row r="388" spans="1:4" ht="12.75" x14ac:dyDescent="0.2">
      <c r="A388" s="96" t="s">
        <v>113</v>
      </c>
      <c r="B388" s="103">
        <v>800</v>
      </c>
      <c r="C388" s="103"/>
      <c r="D388" s="103">
        <v>800</v>
      </c>
    </row>
    <row r="389" spans="1:4" ht="12.75" x14ac:dyDescent="0.2">
      <c r="A389" s="96" t="s">
        <v>201</v>
      </c>
      <c r="B389" s="103">
        <v>800</v>
      </c>
      <c r="C389" s="103"/>
      <c r="D389" s="103">
        <v>800</v>
      </c>
    </row>
    <row r="390" spans="1:4" ht="12.75" x14ac:dyDescent="0.2">
      <c r="A390" s="98" t="s">
        <v>130</v>
      </c>
      <c r="B390" s="101">
        <f>SUM(B391+B396)</f>
        <v>11800</v>
      </c>
      <c r="C390" s="101"/>
      <c r="D390" s="101">
        <f t="shared" ref="D390" si="59">SUM(D391+D396)</f>
        <v>11800</v>
      </c>
    </row>
    <row r="391" spans="1:4" ht="12.75" x14ac:dyDescent="0.2">
      <c r="A391" s="99" t="s">
        <v>115</v>
      </c>
      <c r="B391" s="102">
        <v>8800</v>
      </c>
      <c r="C391" s="102"/>
      <c r="D391" s="102">
        <v>8800</v>
      </c>
    </row>
    <row r="392" spans="1:4" ht="12.75" x14ac:dyDescent="0.2">
      <c r="A392" s="96" t="s">
        <v>84</v>
      </c>
      <c r="B392" s="103">
        <v>8800</v>
      </c>
      <c r="C392" s="103"/>
      <c r="D392" s="103">
        <v>8800</v>
      </c>
    </row>
    <row r="393" spans="1:4" ht="12.75" x14ac:dyDescent="0.2">
      <c r="A393" s="96" t="s">
        <v>160</v>
      </c>
      <c r="B393" s="103">
        <v>8800</v>
      </c>
      <c r="C393" s="103"/>
      <c r="D393" s="103">
        <v>8800</v>
      </c>
    </row>
    <row r="394" spans="1:4" ht="12.75" x14ac:dyDescent="0.2">
      <c r="A394" s="96" t="s">
        <v>98</v>
      </c>
      <c r="B394" s="103">
        <v>8800</v>
      </c>
      <c r="C394" s="103"/>
      <c r="D394" s="103">
        <v>8800</v>
      </c>
    </row>
    <row r="395" spans="1:4" ht="12.75" x14ac:dyDescent="0.2">
      <c r="A395" s="96" t="s">
        <v>175</v>
      </c>
      <c r="B395" s="103">
        <v>8800</v>
      </c>
      <c r="C395" s="103"/>
      <c r="D395" s="103">
        <v>8800</v>
      </c>
    </row>
    <row r="396" spans="1:4" ht="25.5" x14ac:dyDescent="0.2">
      <c r="A396" s="99" t="s">
        <v>236</v>
      </c>
      <c r="B396" s="102">
        <f>SUM(B397)</f>
        <v>3000</v>
      </c>
      <c r="C396" s="102"/>
      <c r="D396" s="102">
        <f t="shared" ref="D396" si="60">SUM(D397)</f>
        <v>3000</v>
      </c>
    </row>
    <row r="397" spans="1:4" ht="12.75" x14ac:dyDescent="0.2">
      <c r="A397" s="96" t="s">
        <v>84</v>
      </c>
      <c r="B397" s="103">
        <f>SUM(B398+B402+B407+B414)</f>
        <v>3000</v>
      </c>
      <c r="C397" s="103"/>
      <c r="D397" s="103">
        <f t="shared" ref="D397" si="61">SUM(D398+D402+D407+D414)</f>
        <v>3000</v>
      </c>
    </row>
    <row r="398" spans="1:4" ht="12.75" x14ac:dyDescent="0.2">
      <c r="A398" s="96" t="s">
        <v>140</v>
      </c>
      <c r="B398" s="103">
        <v>500</v>
      </c>
      <c r="C398" s="103"/>
      <c r="D398" s="103">
        <v>500</v>
      </c>
    </row>
    <row r="399" spans="1:4" ht="12.75" x14ac:dyDescent="0.2">
      <c r="A399" s="96" t="s">
        <v>85</v>
      </c>
      <c r="B399" s="103">
        <v>500</v>
      </c>
      <c r="C399" s="103"/>
      <c r="D399" s="103">
        <v>500</v>
      </c>
    </row>
    <row r="400" spans="1:4" ht="12.75" x14ac:dyDescent="0.2">
      <c r="A400" s="96" t="s">
        <v>141</v>
      </c>
      <c r="B400" s="103">
        <v>500</v>
      </c>
      <c r="C400" s="103"/>
      <c r="D400" s="103">
        <v>500</v>
      </c>
    </row>
    <row r="401" spans="1:4" ht="12.75" x14ac:dyDescent="0.2">
      <c r="A401" s="96" t="s">
        <v>142</v>
      </c>
      <c r="B401" s="103">
        <v>0</v>
      </c>
      <c r="C401" s="103"/>
      <c r="D401" s="103">
        <v>0</v>
      </c>
    </row>
    <row r="402" spans="1:4" ht="12.75" x14ac:dyDescent="0.2">
      <c r="A402" s="96" t="s">
        <v>146</v>
      </c>
      <c r="B402" s="103">
        <f>SUM(B403+B405)</f>
        <v>1300</v>
      </c>
      <c r="C402" s="103"/>
      <c r="D402" s="103">
        <f t="shared" ref="D402" si="62">SUM(D403+D405)</f>
        <v>1300</v>
      </c>
    </row>
    <row r="403" spans="1:4" ht="12.75" x14ac:dyDescent="0.2">
      <c r="A403" s="96" t="s">
        <v>87</v>
      </c>
      <c r="B403" s="103">
        <v>1100</v>
      </c>
      <c r="C403" s="103"/>
      <c r="D403" s="103">
        <v>1100</v>
      </c>
    </row>
    <row r="404" spans="1:4" ht="12.75" x14ac:dyDescent="0.2">
      <c r="A404" s="96" t="s">
        <v>151</v>
      </c>
      <c r="B404" s="103">
        <v>1100</v>
      </c>
      <c r="C404" s="103"/>
      <c r="D404" s="103">
        <v>1100</v>
      </c>
    </row>
    <row r="405" spans="1:4" ht="12.75" x14ac:dyDescent="0.2">
      <c r="A405" s="96" t="s">
        <v>91</v>
      </c>
      <c r="B405" s="103">
        <v>200</v>
      </c>
      <c r="C405" s="103"/>
      <c r="D405" s="103">
        <v>200</v>
      </c>
    </row>
    <row r="406" spans="1:4" ht="12.75" x14ac:dyDescent="0.2">
      <c r="A406" s="96" t="s">
        <v>158</v>
      </c>
      <c r="B406" s="103">
        <v>200</v>
      </c>
      <c r="C406" s="103"/>
      <c r="D406" s="103">
        <v>200</v>
      </c>
    </row>
    <row r="407" spans="1:4" ht="12.75" x14ac:dyDescent="0.2">
      <c r="A407" s="96" t="s">
        <v>160</v>
      </c>
      <c r="B407" s="103">
        <f>SUM(B408+B411+B412)</f>
        <v>1000</v>
      </c>
      <c r="C407" s="103"/>
      <c r="D407" s="103">
        <f t="shared" ref="D407" si="63">SUM(D408+D411+D412)</f>
        <v>1000</v>
      </c>
    </row>
    <row r="408" spans="1:4" ht="12.75" x14ac:dyDescent="0.2">
      <c r="A408" s="96" t="s">
        <v>93</v>
      </c>
      <c r="B408" s="103">
        <v>500</v>
      </c>
      <c r="C408" s="103"/>
      <c r="D408" s="103">
        <v>500</v>
      </c>
    </row>
    <row r="409" spans="1:4" ht="12.75" x14ac:dyDescent="0.2">
      <c r="A409" s="96" t="s">
        <v>224</v>
      </c>
      <c r="B409" s="103">
        <v>500</v>
      </c>
      <c r="C409" s="103"/>
      <c r="D409" s="103">
        <v>500</v>
      </c>
    </row>
    <row r="410" spans="1:4" ht="12.75" x14ac:dyDescent="0.2">
      <c r="A410" s="96" t="s">
        <v>98</v>
      </c>
      <c r="B410" s="103">
        <v>0</v>
      </c>
      <c r="C410" s="103"/>
      <c r="D410" s="103">
        <v>0</v>
      </c>
    </row>
    <row r="411" spans="1:4" ht="12.75" x14ac:dyDescent="0.2">
      <c r="A411" s="96" t="s">
        <v>175</v>
      </c>
      <c r="B411" s="103">
        <v>0</v>
      </c>
      <c r="C411" s="103"/>
      <c r="D411" s="103">
        <v>0</v>
      </c>
    </row>
    <row r="412" spans="1:4" ht="12.75" x14ac:dyDescent="0.2">
      <c r="A412" s="96" t="s">
        <v>100</v>
      </c>
      <c r="B412" s="103">
        <v>500</v>
      </c>
      <c r="C412" s="103"/>
      <c r="D412" s="103">
        <v>500</v>
      </c>
    </row>
    <row r="413" spans="1:4" ht="12.75" x14ac:dyDescent="0.2">
      <c r="A413" s="96" t="s">
        <v>182</v>
      </c>
      <c r="B413" s="103">
        <v>500</v>
      </c>
      <c r="C413" s="103"/>
      <c r="D413" s="103">
        <v>500</v>
      </c>
    </row>
    <row r="414" spans="1:4" ht="12.75" x14ac:dyDescent="0.2">
      <c r="A414" s="96" t="s">
        <v>183</v>
      </c>
      <c r="B414" s="103">
        <v>200</v>
      </c>
      <c r="C414" s="103"/>
      <c r="D414" s="103">
        <v>200</v>
      </c>
    </row>
    <row r="415" spans="1:4" ht="12.75" x14ac:dyDescent="0.2">
      <c r="A415" s="96" t="s">
        <v>102</v>
      </c>
      <c r="B415" s="103">
        <v>200</v>
      </c>
      <c r="C415" s="103"/>
      <c r="D415" s="103">
        <v>200</v>
      </c>
    </row>
    <row r="416" spans="1:4" ht="12.75" x14ac:dyDescent="0.2">
      <c r="A416" s="96" t="s">
        <v>185</v>
      </c>
      <c r="B416" s="103">
        <v>200</v>
      </c>
      <c r="C416" s="103"/>
      <c r="D416" s="103">
        <v>200</v>
      </c>
    </row>
    <row r="417" spans="1:4" ht="12.75" x14ac:dyDescent="0.2">
      <c r="A417" s="98" t="s">
        <v>131</v>
      </c>
      <c r="B417" s="101">
        <v>40000</v>
      </c>
      <c r="C417" s="101"/>
      <c r="D417" s="101">
        <v>40000</v>
      </c>
    </row>
    <row r="418" spans="1:4" ht="25.5" x14ac:dyDescent="0.2">
      <c r="A418" s="99" t="s">
        <v>236</v>
      </c>
      <c r="B418" s="102">
        <v>40000</v>
      </c>
      <c r="C418" s="102"/>
      <c r="D418" s="102">
        <v>40000</v>
      </c>
    </row>
    <row r="419" spans="1:4" ht="12.75" x14ac:dyDescent="0.2">
      <c r="A419" s="96" t="s">
        <v>118</v>
      </c>
      <c r="B419" s="103">
        <v>40000</v>
      </c>
      <c r="C419" s="103"/>
      <c r="D419" s="103">
        <v>40000</v>
      </c>
    </row>
    <row r="420" spans="1:4" ht="12.75" x14ac:dyDescent="0.2">
      <c r="A420" s="96" t="s">
        <v>215</v>
      </c>
      <c r="B420" s="103">
        <v>40000</v>
      </c>
      <c r="C420" s="103"/>
      <c r="D420" s="103">
        <v>40000</v>
      </c>
    </row>
    <row r="421" spans="1:4" ht="12.75" x14ac:dyDescent="0.2">
      <c r="A421" s="96" t="s">
        <v>132</v>
      </c>
      <c r="B421" s="103">
        <v>40000</v>
      </c>
      <c r="C421" s="103"/>
      <c r="D421" s="103">
        <v>40000</v>
      </c>
    </row>
    <row r="422" spans="1:4" ht="12.75" x14ac:dyDescent="0.2">
      <c r="A422" s="96" t="s">
        <v>216</v>
      </c>
      <c r="B422" s="103">
        <v>40000</v>
      </c>
      <c r="C422" s="103"/>
      <c r="D422" s="103">
        <v>40000</v>
      </c>
    </row>
    <row r="423" spans="1:4" ht="12.75" x14ac:dyDescent="0.2">
      <c r="A423" s="98" t="s">
        <v>133</v>
      </c>
      <c r="B423" s="101">
        <f>SUM(B429+B434+B424)</f>
        <v>3310</v>
      </c>
      <c r="C423" s="101"/>
      <c r="D423" s="101">
        <f t="shared" ref="D423" si="64">SUM(D429+D434+D424)</f>
        <v>3310</v>
      </c>
    </row>
    <row r="424" spans="1:4" ht="12.75" x14ac:dyDescent="0.2">
      <c r="A424" s="99" t="s">
        <v>115</v>
      </c>
      <c r="B424" s="102">
        <v>0</v>
      </c>
      <c r="C424" s="102"/>
      <c r="D424" s="102">
        <v>0</v>
      </c>
    </row>
    <row r="425" spans="1:4" ht="12.75" x14ac:dyDescent="0.2">
      <c r="A425" s="96" t="s">
        <v>84</v>
      </c>
      <c r="B425" s="103">
        <v>0</v>
      </c>
      <c r="C425" s="103"/>
      <c r="D425" s="103">
        <v>0</v>
      </c>
    </row>
    <row r="426" spans="1:4" ht="12.75" x14ac:dyDescent="0.2">
      <c r="A426" s="96" t="s">
        <v>146</v>
      </c>
      <c r="B426" s="103">
        <v>0</v>
      </c>
      <c r="C426" s="103"/>
      <c r="D426" s="103">
        <v>0</v>
      </c>
    </row>
    <row r="427" spans="1:4" ht="12.75" x14ac:dyDescent="0.2">
      <c r="A427" s="96" t="s">
        <v>88</v>
      </c>
      <c r="B427" s="103">
        <v>0</v>
      </c>
      <c r="C427" s="103"/>
      <c r="D427" s="103">
        <v>0</v>
      </c>
    </row>
    <row r="428" spans="1:4" ht="12.75" x14ac:dyDescent="0.2">
      <c r="A428" s="96" t="s">
        <v>219</v>
      </c>
      <c r="B428" s="103">
        <v>0</v>
      </c>
      <c r="C428" s="103"/>
      <c r="D428" s="103">
        <v>0</v>
      </c>
    </row>
    <row r="429" spans="1:4" ht="12.75" x14ac:dyDescent="0.2">
      <c r="A429" s="99" t="s">
        <v>237</v>
      </c>
      <c r="B429" s="102">
        <v>160</v>
      </c>
      <c r="C429" s="102"/>
      <c r="D429" s="102">
        <v>160</v>
      </c>
    </row>
    <row r="430" spans="1:4" ht="12.75" x14ac:dyDescent="0.2">
      <c r="A430" s="96" t="s">
        <v>84</v>
      </c>
      <c r="B430" s="103">
        <v>160</v>
      </c>
      <c r="C430" s="103"/>
      <c r="D430" s="103">
        <v>160</v>
      </c>
    </row>
    <row r="431" spans="1:4" ht="12.75" x14ac:dyDescent="0.2">
      <c r="A431" s="96" t="s">
        <v>146</v>
      </c>
      <c r="B431" s="103">
        <v>160</v>
      </c>
      <c r="C431" s="103"/>
      <c r="D431" s="103">
        <v>160</v>
      </c>
    </row>
    <row r="432" spans="1:4" ht="12.75" x14ac:dyDescent="0.2">
      <c r="A432" s="96" t="s">
        <v>88</v>
      </c>
      <c r="B432" s="103">
        <v>160</v>
      </c>
      <c r="C432" s="103"/>
      <c r="D432" s="103">
        <v>160</v>
      </c>
    </row>
    <row r="433" spans="1:4" ht="12.75" x14ac:dyDescent="0.2">
      <c r="A433" s="96" t="s">
        <v>219</v>
      </c>
      <c r="B433" s="103">
        <v>160</v>
      </c>
      <c r="C433" s="103"/>
      <c r="D433" s="103">
        <v>160</v>
      </c>
    </row>
    <row r="434" spans="1:4" ht="12.75" x14ac:dyDescent="0.2">
      <c r="A434" s="99" t="s">
        <v>249</v>
      </c>
      <c r="B434" s="102">
        <v>3150</v>
      </c>
      <c r="C434" s="102"/>
      <c r="D434" s="102">
        <v>3150</v>
      </c>
    </row>
    <row r="435" spans="1:4" ht="12.75" x14ac:dyDescent="0.2">
      <c r="A435" s="96" t="s">
        <v>84</v>
      </c>
      <c r="B435" s="103">
        <v>3150</v>
      </c>
      <c r="C435" s="103"/>
      <c r="D435" s="103">
        <v>3150</v>
      </c>
    </row>
    <row r="436" spans="1:4" ht="12.75" x14ac:dyDescent="0.2">
      <c r="A436" s="96" t="s">
        <v>146</v>
      </c>
      <c r="B436" s="103">
        <v>3150</v>
      </c>
      <c r="C436" s="103"/>
      <c r="D436" s="103">
        <v>3150</v>
      </c>
    </row>
    <row r="437" spans="1:4" ht="12.75" x14ac:dyDescent="0.2">
      <c r="A437" s="96" t="s">
        <v>88</v>
      </c>
      <c r="B437" s="103">
        <v>3150</v>
      </c>
      <c r="C437" s="103"/>
      <c r="D437" s="103">
        <v>3150</v>
      </c>
    </row>
    <row r="438" spans="1:4" ht="12.75" x14ac:dyDescent="0.2">
      <c r="A438" s="96" t="s">
        <v>219</v>
      </c>
      <c r="B438" s="103">
        <v>3150</v>
      </c>
      <c r="C438" s="103"/>
      <c r="D438" s="103">
        <v>3150</v>
      </c>
    </row>
    <row r="439" spans="1:4" ht="25.5" x14ac:dyDescent="0.2">
      <c r="A439" s="98" t="s">
        <v>134</v>
      </c>
      <c r="B439" s="101">
        <v>150000</v>
      </c>
      <c r="C439" s="101"/>
      <c r="D439" s="101">
        <v>150000</v>
      </c>
    </row>
    <row r="440" spans="1:4" ht="25.5" x14ac:dyDescent="0.2">
      <c r="A440" s="99" t="s">
        <v>236</v>
      </c>
      <c r="B440" s="102">
        <v>150000</v>
      </c>
      <c r="C440" s="102"/>
      <c r="D440" s="102">
        <v>150000</v>
      </c>
    </row>
    <row r="441" spans="1:4" ht="12.75" x14ac:dyDescent="0.2">
      <c r="A441" s="96" t="s">
        <v>84</v>
      </c>
      <c r="B441" s="103">
        <v>150000</v>
      </c>
      <c r="C441" s="103"/>
      <c r="D441" s="103">
        <v>150000</v>
      </c>
    </row>
    <row r="442" spans="1:4" ht="12.75" x14ac:dyDescent="0.2">
      <c r="A442" s="96" t="s">
        <v>146</v>
      </c>
      <c r="B442" s="103">
        <v>150000</v>
      </c>
      <c r="C442" s="103"/>
      <c r="D442" s="103">
        <v>150000</v>
      </c>
    </row>
    <row r="443" spans="1:4" ht="12.75" x14ac:dyDescent="0.2">
      <c r="A443" s="96" t="s">
        <v>88</v>
      </c>
      <c r="B443" s="103">
        <v>150000</v>
      </c>
      <c r="C443" s="103"/>
      <c r="D443" s="103">
        <v>150000</v>
      </c>
    </row>
    <row r="444" spans="1:4" ht="12.75" x14ac:dyDescent="0.2">
      <c r="A444" s="96" t="s">
        <v>219</v>
      </c>
      <c r="B444" s="103">
        <v>150000</v>
      </c>
      <c r="C444" s="103"/>
      <c r="D444" s="103">
        <v>150000</v>
      </c>
    </row>
    <row r="445" spans="1:4" ht="12.75" x14ac:dyDescent="0.2">
      <c r="A445" s="98" t="s">
        <v>135</v>
      </c>
      <c r="B445" s="101">
        <v>40000</v>
      </c>
      <c r="C445" s="101"/>
      <c r="D445" s="101">
        <v>40000</v>
      </c>
    </row>
    <row r="446" spans="1:4" ht="12.75" x14ac:dyDescent="0.2">
      <c r="A446" s="99" t="s">
        <v>232</v>
      </c>
      <c r="B446" s="102">
        <f>SUM(B448+B457+B460)</f>
        <v>40000</v>
      </c>
      <c r="C446" s="102"/>
      <c r="D446" s="102">
        <v>40000</v>
      </c>
    </row>
    <row r="447" spans="1:4" ht="12.75" x14ac:dyDescent="0.2">
      <c r="A447" s="96" t="s">
        <v>118</v>
      </c>
      <c r="B447" s="103">
        <f>SUM(B448+B457)</f>
        <v>40000</v>
      </c>
      <c r="C447" s="103"/>
      <c r="D447" s="103">
        <v>40000</v>
      </c>
    </row>
    <row r="448" spans="1:4" ht="12.75" x14ac:dyDescent="0.2">
      <c r="A448" s="96" t="s">
        <v>208</v>
      </c>
      <c r="B448" s="103">
        <f>SUM(B449+B452+B455)</f>
        <v>36500</v>
      </c>
      <c r="C448" s="103"/>
      <c r="D448" s="103">
        <v>36500</v>
      </c>
    </row>
    <row r="449" spans="1:4" ht="12.75" x14ac:dyDescent="0.2">
      <c r="A449" s="96" t="s">
        <v>123</v>
      </c>
      <c r="B449" s="103">
        <v>21200</v>
      </c>
      <c r="C449" s="103"/>
      <c r="D449" s="103">
        <v>21200</v>
      </c>
    </row>
    <row r="450" spans="1:4" ht="12.75" x14ac:dyDescent="0.2">
      <c r="A450" s="96" t="s">
        <v>213</v>
      </c>
      <c r="B450" s="103">
        <v>6200</v>
      </c>
      <c r="C450" s="103"/>
      <c r="D450" s="103">
        <v>6200</v>
      </c>
    </row>
    <row r="451" spans="1:4" ht="12.75" x14ac:dyDescent="0.2">
      <c r="A451" s="96" t="s">
        <v>214</v>
      </c>
      <c r="B451" s="103">
        <v>15000</v>
      </c>
      <c r="C451" s="103"/>
      <c r="D451" s="103">
        <v>15000</v>
      </c>
    </row>
    <row r="452" spans="1:4" ht="12.75" x14ac:dyDescent="0.2">
      <c r="A452" s="96" t="s">
        <v>126</v>
      </c>
      <c r="B452" s="103">
        <v>4800</v>
      </c>
      <c r="C452" s="103"/>
      <c r="D452" s="103">
        <v>4800</v>
      </c>
    </row>
    <row r="453" spans="1:4" ht="12.75" x14ac:dyDescent="0.2">
      <c r="A453" s="96" t="s">
        <v>222</v>
      </c>
      <c r="B453" s="103">
        <v>1500</v>
      </c>
      <c r="C453" s="103"/>
      <c r="D453" s="103">
        <v>1500</v>
      </c>
    </row>
    <row r="454" spans="1:4" ht="12.75" x14ac:dyDescent="0.2">
      <c r="A454" s="96" t="s">
        <v>225</v>
      </c>
      <c r="B454" s="103">
        <v>3300</v>
      </c>
      <c r="C454" s="103"/>
      <c r="D454" s="103">
        <v>3300</v>
      </c>
    </row>
    <row r="455" spans="1:4" ht="12.75" x14ac:dyDescent="0.2">
      <c r="A455" s="120" t="s">
        <v>250</v>
      </c>
      <c r="B455" s="103">
        <v>10500</v>
      </c>
      <c r="C455" s="103"/>
      <c r="D455" s="103">
        <v>10500</v>
      </c>
    </row>
    <row r="456" spans="1:4" ht="12.75" x14ac:dyDescent="0.2">
      <c r="A456" s="120" t="s">
        <v>251</v>
      </c>
      <c r="B456" s="103">
        <v>10500</v>
      </c>
      <c r="C456" s="103"/>
      <c r="D456" s="103">
        <v>10500</v>
      </c>
    </row>
    <row r="457" spans="1:4" ht="12.75" x14ac:dyDescent="0.2">
      <c r="A457" s="96" t="s">
        <v>215</v>
      </c>
      <c r="B457" s="103">
        <v>3500</v>
      </c>
      <c r="C457" s="103"/>
      <c r="D457" s="103">
        <v>3500</v>
      </c>
    </row>
    <row r="458" spans="1:4" ht="12.75" x14ac:dyDescent="0.2">
      <c r="A458" s="96" t="s">
        <v>132</v>
      </c>
      <c r="B458" s="103">
        <v>3500</v>
      </c>
      <c r="C458" s="103"/>
      <c r="D458" s="103">
        <v>3500</v>
      </c>
    </row>
    <row r="459" spans="1:4" ht="12.75" x14ac:dyDescent="0.2">
      <c r="A459" s="96" t="s">
        <v>216</v>
      </c>
      <c r="B459" s="103">
        <v>3500</v>
      </c>
      <c r="C459" s="103"/>
      <c r="D459" s="103">
        <v>3500</v>
      </c>
    </row>
    <row r="460" spans="1:4" ht="12.75" x14ac:dyDescent="0.2">
      <c r="A460" s="96" t="s">
        <v>226</v>
      </c>
      <c r="B460" s="103">
        <v>0</v>
      </c>
      <c r="C460" s="103"/>
      <c r="D460" s="103">
        <v>0</v>
      </c>
    </row>
    <row r="461" spans="1:4" ht="12.75" x14ac:dyDescent="0.2">
      <c r="A461" s="96" t="s">
        <v>136</v>
      </c>
      <c r="B461" s="103">
        <v>0</v>
      </c>
      <c r="C461" s="103"/>
      <c r="D461" s="103">
        <v>0</v>
      </c>
    </row>
    <row r="462" spans="1:4" ht="12.75" x14ac:dyDescent="0.2">
      <c r="A462" s="96" t="s">
        <v>227</v>
      </c>
      <c r="B462" s="103">
        <v>0</v>
      </c>
      <c r="C462" s="103"/>
      <c r="D462" s="103">
        <v>0</v>
      </c>
    </row>
    <row r="463" spans="1:4" ht="12.75" x14ac:dyDescent="0.2">
      <c r="A463" s="98" t="s">
        <v>137</v>
      </c>
      <c r="B463" s="101">
        <v>0</v>
      </c>
      <c r="C463" s="101"/>
      <c r="D463" s="101">
        <v>0</v>
      </c>
    </row>
    <row r="464" spans="1:4" ht="25.5" x14ac:dyDescent="0.2">
      <c r="A464" s="99" t="s">
        <v>236</v>
      </c>
      <c r="B464" s="102">
        <v>0</v>
      </c>
      <c r="C464" s="102"/>
      <c r="D464" s="102">
        <v>0</v>
      </c>
    </row>
    <row r="465" spans="1:4" ht="12.75" x14ac:dyDescent="0.2">
      <c r="A465" s="96" t="s">
        <v>118</v>
      </c>
      <c r="B465" s="103">
        <v>0</v>
      </c>
      <c r="C465" s="103"/>
      <c r="D465" s="103">
        <v>0</v>
      </c>
    </row>
    <row r="466" spans="1:4" ht="12.75" x14ac:dyDescent="0.2">
      <c r="A466" s="96" t="s">
        <v>208</v>
      </c>
      <c r="B466" s="103">
        <v>0</v>
      </c>
      <c r="C466" s="103"/>
      <c r="D466" s="103">
        <v>0</v>
      </c>
    </row>
    <row r="467" spans="1:4" ht="12.75" x14ac:dyDescent="0.2">
      <c r="A467" s="96" t="s">
        <v>123</v>
      </c>
      <c r="B467" s="103">
        <v>0</v>
      </c>
      <c r="C467" s="103"/>
      <c r="D467" s="103">
        <v>0</v>
      </c>
    </row>
    <row r="468" spans="1:4" ht="12.75" x14ac:dyDescent="0.2">
      <c r="A468" s="96" t="s">
        <v>213</v>
      </c>
      <c r="B468" s="103">
        <v>0</v>
      </c>
      <c r="C468" s="103"/>
      <c r="D468" s="103">
        <v>0</v>
      </c>
    </row>
    <row r="469" spans="1:4" ht="12.75" x14ac:dyDescent="0.2">
      <c r="A469" s="96" t="s">
        <v>215</v>
      </c>
      <c r="B469" s="103">
        <v>0</v>
      </c>
      <c r="C469" s="103"/>
      <c r="D469" s="103">
        <v>0</v>
      </c>
    </row>
    <row r="470" spans="1:4" ht="12.75" x14ac:dyDescent="0.2">
      <c r="A470" s="96" t="s">
        <v>132</v>
      </c>
      <c r="B470" s="103">
        <v>0</v>
      </c>
      <c r="C470" s="103"/>
      <c r="D470" s="103">
        <v>0</v>
      </c>
    </row>
    <row r="471" spans="1:4" ht="12.75" x14ac:dyDescent="0.2">
      <c r="A471" s="96" t="s">
        <v>216</v>
      </c>
      <c r="B471" s="103">
        <v>0</v>
      </c>
      <c r="C471" s="103"/>
      <c r="D471" s="103">
        <v>0</v>
      </c>
    </row>
  </sheetData>
  <mergeCells count="3">
    <mergeCell ref="B3:D3"/>
    <mergeCell ref="A2:D2"/>
    <mergeCell ref="A1:D1"/>
  </mergeCells>
  <pageMargins left="0.7" right="0.7" top="0.75" bottom="0.75" header="0.3" footer="0.3"/>
  <pageSetup paperSize="9" scale="53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6"/>
  <sheetViews>
    <sheetView workbookViewId="0">
      <selection sqref="A1:D1"/>
    </sheetView>
  </sheetViews>
  <sheetFormatPr defaultRowHeight="15" x14ac:dyDescent="0.25"/>
  <cols>
    <col min="1" max="4" width="25.28515625" customWidth="1"/>
  </cols>
  <sheetData>
    <row r="1" spans="1:4" ht="51" customHeight="1" x14ac:dyDescent="0.25">
      <c r="A1" s="163" t="s">
        <v>230</v>
      </c>
      <c r="B1" s="163"/>
      <c r="C1" s="163"/>
      <c r="D1" s="163"/>
    </row>
    <row r="2" spans="1:4" ht="18" customHeight="1" x14ac:dyDescent="0.25">
      <c r="A2" s="16"/>
      <c r="B2" s="16"/>
      <c r="C2" s="16"/>
      <c r="D2" s="16"/>
    </row>
    <row r="3" spans="1:4" ht="15.75" customHeight="1" x14ac:dyDescent="0.25">
      <c r="A3" s="163" t="s">
        <v>24</v>
      </c>
      <c r="B3" s="163"/>
      <c r="C3" s="163"/>
      <c r="D3" s="163"/>
    </row>
    <row r="4" spans="1:4" ht="18" x14ac:dyDescent="0.25">
      <c r="A4" s="16"/>
      <c r="B4" s="16"/>
      <c r="C4" s="2"/>
      <c r="D4" s="2"/>
    </row>
    <row r="5" spans="1:4" ht="18" customHeight="1" x14ac:dyDescent="0.25">
      <c r="A5" s="163" t="s">
        <v>56</v>
      </c>
      <c r="B5" s="163"/>
      <c r="C5" s="163"/>
      <c r="D5" s="163"/>
    </row>
    <row r="6" spans="1:4" ht="18" x14ac:dyDescent="0.25">
      <c r="A6" s="16"/>
      <c r="B6" s="16"/>
      <c r="C6" s="2"/>
      <c r="D6" s="2"/>
    </row>
    <row r="7" spans="1:4" x14ac:dyDescent="0.25">
      <c r="A7" s="14" t="s">
        <v>46</v>
      </c>
      <c r="B7" s="15" t="s">
        <v>139</v>
      </c>
      <c r="C7" s="15" t="s">
        <v>260</v>
      </c>
      <c r="D7" s="15" t="s">
        <v>261</v>
      </c>
    </row>
    <row r="8" spans="1:4" x14ac:dyDescent="0.25">
      <c r="A8" s="6" t="s">
        <v>57</v>
      </c>
      <c r="B8" s="4"/>
      <c r="C8" s="4"/>
      <c r="D8" s="4"/>
    </row>
    <row r="9" spans="1:4" ht="25.5" x14ac:dyDescent="0.25">
      <c r="A9" s="6" t="s">
        <v>58</v>
      </c>
      <c r="B9" s="4"/>
      <c r="C9" s="4"/>
      <c r="D9" s="4"/>
    </row>
    <row r="10" spans="1:4" ht="25.5" x14ac:dyDescent="0.25">
      <c r="A10" s="12" t="s">
        <v>59</v>
      </c>
      <c r="B10" s="4"/>
      <c r="C10" s="4"/>
      <c r="D10" s="4"/>
    </row>
    <row r="11" spans="1:4" x14ac:dyDescent="0.25">
      <c r="A11" s="12"/>
      <c r="B11" s="4"/>
      <c r="C11" s="4"/>
      <c r="D11" s="4"/>
    </row>
    <row r="12" spans="1:4" x14ac:dyDescent="0.25">
      <c r="A12" s="6" t="s">
        <v>60</v>
      </c>
      <c r="B12" s="4"/>
      <c r="C12" s="4"/>
      <c r="D12" s="4"/>
    </row>
    <row r="13" spans="1:4" x14ac:dyDescent="0.25">
      <c r="A13" s="17" t="s">
        <v>51</v>
      </c>
      <c r="B13" s="4"/>
      <c r="C13" s="4"/>
      <c r="D13" s="4"/>
    </row>
    <row r="14" spans="1:4" x14ac:dyDescent="0.25">
      <c r="A14" s="7" t="s">
        <v>52</v>
      </c>
      <c r="B14" s="4"/>
      <c r="C14" s="4"/>
      <c r="D14" s="5"/>
    </row>
    <row r="15" spans="1:4" x14ac:dyDescent="0.25">
      <c r="A15" s="17" t="s">
        <v>53</v>
      </c>
      <c r="B15" s="4"/>
      <c r="C15" s="4"/>
      <c r="D15" s="5"/>
    </row>
    <row r="16" spans="1:4" x14ac:dyDescent="0.25">
      <c r="A16" s="7" t="s">
        <v>54</v>
      </c>
      <c r="B16" s="4"/>
      <c r="C16" s="4"/>
      <c r="D16" s="5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workbookViewId="0">
      <selection activeCell="C2" sqref="C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54" customHeight="1" x14ac:dyDescent="0.25">
      <c r="A1" s="163" t="s">
        <v>230</v>
      </c>
      <c r="B1" s="163"/>
      <c r="C1" s="163"/>
      <c r="D1" s="163"/>
      <c r="E1" s="163"/>
      <c r="F1" s="163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63" t="s">
        <v>24</v>
      </c>
      <c r="B3" s="163"/>
      <c r="C3" s="163"/>
      <c r="D3" s="163"/>
      <c r="E3" s="163"/>
      <c r="F3" s="163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63" t="s">
        <v>55</v>
      </c>
      <c r="B5" s="163"/>
      <c r="C5" s="163"/>
      <c r="D5" s="163"/>
      <c r="E5" s="163"/>
      <c r="F5" s="163"/>
    </row>
    <row r="6" spans="1:6" ht="18" x14ac:dyDescent="0.25">
      <c r="A6" s="1"/>
      <c r="B6" s="1"/>
      <c r="C6" s="1"/>
      <c r="D6" s="1"/>
      <c r="E6" s="2"/>
      <c r="F6" s="2"/>
    </row>
    <row r="7" spans="1:6" x14ac:dyDescent="0.25">
      <c r="A7" s="15" t="s">
        <v>5</v>
      </c>
      <c r="B7" s="14" t="s">
        <v>6</v>
      </c>
      <c r="C7" s="14" t="s">
        <v>34</v>
      </c>
      <c r="D7" s="15" t="s">
        <v>139</v>
      </c>
      <c r="E7" s="15" t="s">
        <v>260</v>
      </c>
      <c r="F7" s="15" t="s">
        <v>261</v>
      </c>
    </row>
    <row r="8" spans="1:6" x14ac:dyDescent="0.25">
      <c r="A8" s="20"/>
      <c r="B8" s="21"/>
      <c r="C8" s="19" t="s">
        <v>57</v>
      </c>
      <c r="D8" s="20"/>
      <c r="E8" s="20"/>
      <c r="F8" s="20"/>
    </row>
    <row r="9" spans="1:6" ht="25.5" x14ac:dyDescent="0.25">
      <c r="A9" s="6">
        <v>8</v>
      </c>
      <c r="B9" s="6"/>
      <c r="C9" s="6" t="s">
        <v>21</v>
      </c>
      <c r="D9" s="4"/>
      <c r="E9" s="4"/>
      <c r="F9" s="4"/>
    </row>
    <row r="10" spans="1:6" x14ac:dyDescent="0.25">
      <c r="A10" s="6"/>
      <c r="B10" s="10">
        <v>84</v>
      </c>
      <c r="C10" s="10" t="s">
        <v>26</v>
      </c>
      <c r="D10" s="4"/>
      <c r="E10" s="4"/>
      <c r="F10" s="4"/>
    </row>
    <row r="11" spans="1:6" x14ac:dyDescent="0.25">
      <c r="A11" s="6"/>
      <c r="B11" s="10"/>
      <c r="C11" s="22"/>
      <c r="D11" s="4"/>
      <c r="E11" s="4"/>
      <c r="F11" s="4"/>
    </row>
    <row r="12" spans="1:6" x14ac:dyDescent="0.25">
      <c r="A12" s="6"/>
      <c r="B12" s="10"/>
      <c r="C12" s="19" t="s">
        <v>60</v>
      </c>
      <c r="D12" s="4"/>
      <c r="E12" s="4"/>
      <c r="F12" s="4"/>
    </row>
    <row r="13" spans="1:6" ht="25.5" x14ac:dyDescent="0.25">
      <c r="A13" s="8">
        <v>5</v>
      </c>
      <c r="B13" s="9"/>
      <c r="C13" s="17" t="s">
        <v>22</v>
      </c>
      <c r="D13" s="4"/>
      <c r="E13" s="4"/>
      <c r="F13" s="4"/>
    </row>
    <row r="14" spans="1:6" ht="25.5" x14ac:dyDescent="0.25">
      <c r="A14" s="10"/>
      <c r="B14" s="10">
        <v>54</v>
      </c>
      <c r="C14" s="18" t="s">
        <v>27</v>
      </c>
      <c r="D14" s="4"/>
      <c r="E14" s="4"/>
      <c r="F14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</vt:lpstr>
      <vt:lpstr>Račun financiranja po izvorima</vt:lpstr>
      <vt:lpstr>Račun financiranja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</cp:lastModifiedBy>
  <cp:lastPrinted>2026-05-26T08:59:14Z</cp:lastPrinted>
  <dcterms:created xsi:type="dcterms:W3CDTF">2022-08-12T12:51:27Z</dcterms:created>
  <dcterms:modified xsi:type="dcterms:W3CDTF">2026-06-07T18:47:50Z</dcterms:modified>
</cp:coreProperties>
</file>