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Ana\Desktop\FI 2025_12\"/>
    </mc:Choice>
  </mc:AlternateContent>
  <xr:revisionPtr revIDLastSave="0" documentId="13_ncr:1_{669DE3CD-61A2-4909-8292-5234F4BE24A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E333" i="9"/>
  <c r="B333" i="9" s="1"/>
  <c r="H332" i="9"/>
  <c r="G332" i="9"/>
  <c r="F332" i="9"/>
  <c r="B332" i="9" s="1"/>
  <c r="E332" i="9"/>
  <c r="H331" i="9"/>
  <c r="G331" i="9"/>
  <c r="E331" i="9" s="1"/>
  <c r="B331" i="9" s="1"/>
  <c r="F331" i="9"/>
  <c r="H330" i="9"/>
  <c r="E330" i="9" s="1"/>
  <c r="B330" i="9" s="1"/>
  <c r="G330" i="9"/>
  <c r="F330" i="9"/>
  <c r="H329" i="9"/>
  <c r="G329" i="9"/>
  <c r="F329" i="9"/>
  <c r="H328" i="9"/>
  <c r="G328" i="9"/>
  <c r="F328" i="9"/>
  <c r="E328" i="9"/>
  <c r="B328" i="9" s="1"/>
  <c r="H327" i="9"/>
  <c r="G327" i="9"/>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c r="F297" i="9"/>
  <c r="L296" i="9"/>
  <c r="F296" i="9" s="1"/>
  <c r="H296" i="9"/>
  <c r="F295" i="9"/>
  <c r="I294" i="9"/>
  <c r="H294" i="9"/>
  <c r="F294" i="9"/>
  <c r="E293" i="9"/>
  <c r="M292" i="9"/>
  <c r="F292" i="9" s="1"/>
  <c r="L292" i="9"/>
  <c r="E292" i="9"/>
  <c r="B292" i="9" s="1"/>
  <c r="M291" i="9"/>
  <c r="L291" i="9"/>
  <c r="F291" i="9" s="1"/>
  <c r="E291" i="9"/>
  <c r="B291" i="9" s="1"/>
  <c r="M290" i="9"/>
  <c r="L290" i="9"/>
  <c r="F290" i="9" s="1"/>
  <c r="B290" i="9" s="1"/>
  <c r="E290" i="9"/>
  <c r="M289" i="9"/>
  <c r="L289" i="9"/>
  <c r="F289" i="9" s="1"/>
  <c r="B289" i="9" s="1"/>
  <c r="E289" i="9"/>
  <c r="M288" i="9"/>
  <c r="L288" i="9"/>
  <c r="F288" i="9"/>
  <c r="E288" i="9"/>
  <c r="B288" i="9" s="1"/>
  <c r="M287" i="9"/>
  <c r="L287" i="9"/>
  <c r="F287" i="9"/>
  <c r="B287" i="9" s="1"/>
  <c r="E287" i="9"/>
  <c r="M286" i="9"/>
  <c r="L286" i="9"/>
  <c r="E286" i="9"/>
  <c r="M285" i="9"/>
  <c r="F285" i="9" s="1"/>
  <c r="L285" i="9"/>
  <c r="E285" i="9"/>
  <c r="B285" i="9" s="1"/>
  <c r="M284" i="9"/>
  <c r="F284" i="9" s="1"/>
  <c r="L284" i="9"/>
  <c r="E284" i="9"/>
  <c r="B284" i="9" s="1"/>
  <c r="M283" i="9"/>
  <c r="L283" i="9"/>
  <c r="F283" i="9" s="1"/>
  <c r="E283" i="9"/>
  <c r="B283" i="9" s="1"/>
  <c r="M282" i="9"/>
  <c r="L282" i="9"/>
  <c r="F282" i="9" s="1"/>
  <c r="E282" i="9"/>
  <c r="B282" i="9"/>
  <c r="M281" i="9"/>
  <c r="L281" i="9"/>
  <c r="F281" i="9" s="1"/>
  <c r="B281" i="9" s="1"/>
  <c r="E281" i="9"/>
  <c r="M280" i="9"/>
  <c r="L280" i="9"/>
  <c r="F280" i="9"/>
  <c r="E280" i="9"/>
  <c r="M279" i="9"/>
  <c r="L279" i="9"/>
  <c r="F279" i="9"/>
  <c r="B279" i="9" s="1"/>
  <c r="E279" i="9"/>
  <c r="M278" i="9"/>
  <c r="L278" i="9"/>
  <c r="E278" i="9"/>
  <c r="M277" i="9"/>
  <c r="F277" i="9" s="1"/>
  <c r="L277" i="9"/>
  <c r="E277" i="9"/>
  <c r="B277" i="9" s="1"/>
  <c r="M276" i="9"/>
  <c r="F276" i="9" s="1"/>
  <c r="L276" i="9"/>
  <c r="E276" i="9"/>
  <c r="B276" i="9" s="1"/>
  <c r="M275" i="9"/>
  <c r="L275" i="9"/>
  <c r="F275" i="9" s="1"/>
  <c r="E275" i="9"/>
  <c r="M274" i="9"/>
  <c r="L274" i="9"/>
  <c r="F274" i="9" s="1"/>
  <c r="B274" i="9" s="1"/>
  <c r="E274" i="9"/>
  <c r="M273" i="9"/>
  <c r="L273" i="9"/>
  <c r="F273" i="9" s="1"/>
  <c r="B273" i="9" s="1"/>
  <c r="E273" i="9"/>
  <c r="M272" i="9"/>
  <c r="L272" i="9"/>
  <c r="F272" i="9"/>
  <c r="E272" i="9"/>
  <c r="M271" i="9"/>
  <c r="L271" i="9"/>
  <c r="F271" i="9"/>
  <c r="B271" i="9" s="1"/>
  <c r="E271" i="9"/>
  <c r="M270" i="9"/>
  <c r="L270" i="9"/>
  <c r="F270" i="9" s="1"/>
  <c r="B270" i="9" s="1"/>
  <c r="E270" i="9"/>
  <c r="M269" i="9"/>
  <c r="F269" i="9" s="1"/>
  <c r="L269" i="9"/>
  <c r="E269" i="9"/>
  <c r="B269" i="9" s="1"/>
  <c r="M268" i="9"/>
  <c r="L268" i="9"/>
  <c r="F268" i="9"/>
  <c r="E268" i="9"/>
  <c r="B268" i="9" s="1"/>
  <c r="M267" i="9"/>
  <c r="L267" i="9"/>
  <c r="F267" i="9" s="1"/>
  <c r="E267" i="9"/>
  <c r="M266" i="9"/>
  <c r="L266" i="9"/>
  <c r="F266" i="9" s="1"/>
  <c r="E266" i="9"/>
  <c r="B266" i="9"/>
  <c r="M265" i="9"/>
  <c r="L265" i="9"/>
  <c r="F265" i="9" s="1"/>
  <c r="B265" i="9" s="1"/>
  <c r="E265" i="9"/>
  <c r="M264" i="9"/>
  <c r="L264" i="9"/>
  <c r="F264" i="9"/>
  <c r="E264" i="9"/>
  <c r="B264" i="9" s="1"/>
  <c r="M263" i="9"/>
  <c r="L263" i="9"/>
  <c r="F263" i="9"/>
  <c r="B263" i="9" s="1"/>
  <c r="E263" i="9"/>
  <c r="M262" i="9"/>
  <c r="L262" i="9"/>
  <c r="F262" i="9" s="1"/>
  <c r="B262" i="9" s="1"/>
  <c r="E262" i="9"/>
  <c r="M261" i="9"/>
  <c r="F261" i="9" s="1"/>
  <c r="L261" i="9"/>
  <c r="E261" i="9"/>
  <c r="B261" i="9"/>
  <c r="M260" i="9"/>
  <c r="L260" i="9"/>
  <c r="F260" i="9"/>
  <c r="E260" i="9"/>
  <c r="B260" i="9" s="1"/>
  <c r="M259" i="9"/>
  <c r="L259" i="9"/>
  <c r="F259" i="9"/>
  <c r="E259" i="9"/>
  <c r="B259" i="9" s="1"/>
  <c r="M258" i="9"/>
  <c r="L258" i="9"/>
  <c r="F258" i="9" s="1"/>
  <c r="B258" i="9" s="1"/>
  <c r="E258" i="9"/>
  <c r="M257" i="9"/>
  <c r="L257" i="9"/>
  <c r="E257" i="9"/>
  <c r="M256" i="9"/>
  <c r="L256" i="9"/>
  <c r="F256" i="9"/>
  <c r="E256" i="9"/>
  <c r="B256" i="9" s="1"/>
  <c r="M255" i="9"/>
  <c r="L255" i="9"/>
  <c r="F255" i="9"/>
  <c r="B255" i="9" s="1"/>
  <c r="E255" i="9"/>
  <c r="M254" i="9"/>
  <c r="L254" i="9"/>
  <c r="E254" i="9"/>
  <c r="M253" i="9"/>
  <c r="F253" i="9" s="1"/>
  <c r="L253" i="9"/>
  <c r="E253" i="9"/>
  <c r="B253" i="9" s="1"/>
  <c r="M252" i="9"/>
  <c r="L252" i="9"/>
  <c r="F252" i="9"/>
  <c r="E252" i="9"/>
  <c r="B252" i="9" s="1"/>
  <c r="M251" i="9"/>
  <c r="L251" i="9"/>
  <c r="F251" i="9"/>
  <c r="E251" i="9"/>
  <c r="M250" i="9"/>
  <c r="L250" i="9"/>
  <c r="F250" i="9" s="1"/>
  <c r="B250" i="9" s="1"/>
  <c r="E250" i="9"/>
  <c r="M249" i="9"/>
  <c r="L249" i="9"/>
  <c r="E249" i="9"/>
  <c r="M248" i="9"/>
  <c r="L248" i="9"/>
  <c r="F248" i="9"/>
  <c r="E248" i="9"/>
  <c r="B248" i="9" s="1"/>
  <c r="M247" i="9"/>
  <c r="L247" i="9"/>
  <c r="F247" i="9"/>
  <c r="B247" i="9" s="1"/>
  <c r="E247" i="9"/>
  <c r="M246" i="9"/>
  <c r="L246" i="9"/>
  <c r="F246" i="9" s="1"/>
  <c r="B246" i="9" s="1"/>
  <c r="E246" i="9"/>
  <c r="M245" i="9"/>
  <c r="F245" i="9" s="1"/>
  <c r="L245" i="9"/>
  <c r="E245" i="9"/>
  <c r="B245" i="9"/>
  <c r="M244" i="9"/>
  <c r="L244" i="9"/>
  <c r="E244" i="9"/>
  <c r="M243" i="9"/>
  <c r="L243" i="9"/>
  <c r="E243" i="9"/>
  <c r="M242" i="9"/>
  <c r="L242" i="9"/>
  <c r="E242" i="9"/>
  <c r="M241" i="9"/>
  <c r="L241" i="9"/>
  <c r="F241" i="9" s="1"/>
  <c r="E241" i="9"/>
  <c r="B241" i="9"/>
  <c r="M240" i="9"/>
  <c r="F240" i="9" s="1"/>
  <c r="L240" i="9"/>
  <c r="E240" i="9"/>
  <c r="M239" i="9"/>
  <c r="F239" i="9" s="1"/>
  <c r="B239" i="9" s="1"/>
  <c r="L239" i="9"/>
  <c r="E239" i="9"/>
  <c r="M238" i="9"/>
  <c r="L238" i="9"/>
  <c r="E238" i="9"/>
  <c r="M237" i="9"/>
  <c r="F237" i="9" s="1"/>
  <c r="L237" i="9"/>
  <c r="E237" i="9"/>
  <c r="M236" i="9"/>
  <c r="L236" i="9"/>
  <c r="E236" i="9"/>
  <c r="M235" i="9"/>
  <c r="L235" i="9"/>
  <c r="F235" i="9"/>
  <c r="E235" i="9"/>
  <c r="M234" i="9"/>
  <c r="L234" i="9"/>
  <c r="F234" i="9" s="1"/>
  <c r="E234" i="9"/>
  <c r="B234" i="9"/>
  <c r="M233" i="9"/>
  <c r="L233" i="9"/>
  <c r="E233" i="9"/>
  <c r="M232" i="9"/>
  <c r="L232" i="9"/>
  <c r="F232" i="9"/>
  <c r="E232" i="9"/>
  <c r="B232" i="9" s="1"/>
  <c r="M231" i="9"/>
  <c r="L231" i="9"/>
  <c r="F231" i="9"/>
  <c r="B231" i="9" s="1"/>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E170" i="9" s="1"/>
  <c r="G170" i="9"/>
  <c r="F170" i="9"/>
  <c r="B170" i="9"/>
  <c r="H169" i="9"/>
  <c r="G169" i="9"/>
  <c r="F169" i="9"/>
  <c r="E169" i="9"/>
  <c r="B169" i="9" s="1"/>
  <c r="H168" i="9"/>
  <c r="G168" i="9"/>
  <c r="E168" i="9" s="1"/>
  <c r="B168" i="9" s="1"/>
  <c r="F168" i="9"/>
  <c r="H167" i="9"/>
  <c r="G167" i="9"/>
  <c r="E167" i="9" s="1"/>
  <c r="B167" i="9" s="1"/>
  <c r="F167" i="9"/>
  <c r="H166" i="9"/>
  <c r="G166" i="9"/>
  <c r="F166" i="9"/>
  <c r="E166" i="9"/>
  <c r="B166" i="9" s="1"/>
  <c r="H165" i="9"/>
  <c r="G165" i="9"/>
  <c r="F165" i="9"/>
  <c r="E165" i="9"/>
  <c r="B165" i="9" s="1"/>
  <c r="H164" i="9"/>
  <c r="G164" i="9"/>
  <c r="E164" i="9" s="1"/>
  <c r="F164" i="9"/>
  <c r="H163" i="9"/>
  <c r="G163" i="9"/>
  <c r="E163" i="9" s="1"/>
  <c r="B163" i="9" s="1"/>
  <c r="F163" i="9"/>
  <c r="H162" i="9"/>
  <c r="E162" i="9" s="1"/>
  <c r="G162" i="9"/>
  <c r="F162" i="9"/>
  <c r="B162" i="9"/>
  <c r="H161" i="9"/>
  <c r="G161" i="9"/>
  <c r="F161" i="9"/>
  <c r="E161" i="9"/>
  <c r="H160" i="9"/>
  <c r="G160" i="9"/>
  <c r="E160" i="9" s="1"/>
  <c r="B160" i="9" s="1"/>
  <c r="F160" i="9"/>
  <c r="H159" i="9"/>
  <c r="G159" i="9"/>
  <c r="F159" i="9"/>
  <c r="H158" i="9"/>
  <c r="E158" i="9" s="1"/>
  <c r="B158" i="9" s="1"/>
  <c r="G158" i="9"/>
  <c r="F158" i="9"/>
  <c r="H157" i="9"/>
  <c r="G157" i="9"/>
  <c r="F157" i="9"/>
  <c r="E157" i="9"/>
  <c r="B157" i="9" s="1"/>
  <c r="F156" i="9"/>
  <c r="H155" i="9"/>
  <c r="G155" i="9"/>
  <c r="E155" i="9" s="1"/>
  <c r="F155" i="9"/>
  <c r="B155" i="9"/>
  <c r="H154" i="9"/>
  <c r="E154" i="9" s="1"/>
  <c r="B154" i="9" s="1"/>
  <c r="G154" i="9"/>
  <c r="F154" i="9"/>
  <c r="H153" i="9"/>
  <c r="G153" i="9"/>
  <c r="F153" i="9"/>
  <c r="E153" i="9"/>
  <c r="H152" i="9"/>
  <c r="G152" i="9"/>
  <c r="E152" i="9" s="1"/>
  <c r="B152" i="9" s="1"/>
  <c r="F152" i="9"/>
  <c r="H151" i="9"/>
  <c r="G151" i="9"/>
  <c r="F151" i="9"/>
  <c r="H150" i="9"/>
  <c r="G150" i="9"/>
  <c r="F150" i="9"/>
  <c r="E150" i="9"/>
  <c r="B150" i="9" s="1"/>
  <c r="H149" i="9"/>
  <c r="G149" i="9"/>
  <c r="F149" i="9"/>
  <c r="E149" i="9"/>
  <c r="B149" i="9" s="1"/>
  <c r="H148" i="9"/>
  <c r="G148" i="9"/>
  <c r="E148" i="9" s="1"/>
  <c r="F148" i="9"/>
  <c r="H147" i="9"/>
  <c r="G147" i="9"/>
  <c r="E147" i="9" s="1"/>
  <c r="B147" i="9" s="1"/>
  <c r="F147" i="9"/>
  <c r="H146" i="9"/>
  <c r="E146" i="9" s="1"/>
  <c r="G146" i="9"/>
  <c r="F146" i="9"/>
  <c r="B146" i="9"/>
  <c r="H145" i="9"/>
  <c r="G145" i="9"/>
  <c r="F145" i="9"/>
  <c r="E145" i="9"/>
  <c r="H144" i="9"/>
  <c r="G144" i="9"/>
  <c r="E144" i="9" s="1"/>
  <c r="F144" i="9"/>
  <c r="H143" i="9"/>
  <c r="G143" i="9"/>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F131" i="9"/>
  <c r="B131" i="9"/>
  <c r="H130" i="9"/>
  <c r="E130" i="9" s="1"/>
  <c r="B130" i="9" s="1"/>
  <c r="G130" i="9"/>
  <c r="F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F123" i="9"/>
  <c r="B123" i="9"/>
  <c r="H122" i="9"/>
  <c r="E122" i="9" s="1"/>
  <c r="B122" i="9" s="1"/>
  <c r="G122" i="9"/>
  <c r="F122" i="9"/>
  <c r="H121" i="9"/>
  <c r="G121" i="9"/>
  <c r="F121" i="9"/>
  <c r="E121" i="9"/>
  <c r="H120" i="9"/>
  <c r="G120" i="9"/>
  <c r="E120" i="9" s="1"/>
  <c r="B120" i="9" s="1"/>
  <c r="F120" i="9"/>
  <c r="H119" i="9"/>
  <c r="G119" i="9"/>
  <c r="E119" i="9" s="1"/>
  <c r="B119" i="9" s="1"/>
  <c r="F119" i="9"/>
  <c r="H118" i="9"/>
  <c r="G118" i="9"/>
  <c r="F118" i="9"/>
  <c r="E118" i="9"/>
  <c r="B118" i="9" s="1"/>
  <c r="H117" i="9"/>
  <c r="G117" i="9"/>
  <c r="F117" i="9"/>
  <c r="E117" i="9"/>
  <c r="B117" i="9" s="1"/>
  <c r="H116" i="9"/>
  <c r="G116" i="9"/>
  <c r="E116" i="9" s="1"/>
  <c r="F116" i="9"/>
  <c r="H115" i="9"/>
  <c r="G115" i="9"/>
  <c r="E115" i="9" s="1"/>
  <c r="B115" i="9" s="1"/>
  <c r="F115" i="9"/>
  <c r="H114" i="9"/>
  <c r="E114" i="9" s="1"/>
  <c r="G114" i="9"/>
  <c r="F114" i="9"/>
  <c r="B114" i="9"/>
  <c r="H113" i="9"/>
  <c r="G113" i="9"/>
  <c r="F113" i="9"/>
  <c r="E113" i="9"/>
  <c r="H112" i="9"/>
  <c r="G112" i="9"/>
  <c r="E112" i="9" s="1"/>
  <c r="F112" i="9"/>
  <c r="H111" i="9"/>
  <c r="G111" i="9"/>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H104" i="9"/>
  <c r="G104" i="9"/>
  <c r="E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F99" i="9"/>
  <c r="B99" i="9"/>
  <c r="H98" i="9"/>
  <c r="E98" i="9" s="1"/>
  <c r="B98" i="9" s="1"/>
  <c r="G98" i="9"/>
  <c r="F98" i="9"/>
  <c r="H97" i="9"/>
  <c r="G97" i="9"/>
  <c r="F97" i="9"/>
  <c r="E97" i="9"/>
  <c r="B97" i="9" s="1"/>
  <c r="H96" i="9"/>
  <c r="G96" i="9"/>
  <c r="E96" i="9" s="1"/>
  <c r="F96" i="9"/>
  <c r="H95" i="9"/>
  <c r="G95" i="9"/>
  <c r="E95" i="9" s="1"/>
  <c r="F95" i="9"/>
  <c r="B95" i="9"/>
  <c r="H94" i="9"/>
  <c r="E94" i="9" s="1"/>
  <c r="B94" i="9" s="1"/>
  <c r="G94" i="9"/>
  <c r="F94" i="9"/>
  <c r="H93" i="9"/>
  <c r="G93" i="9"/>
  <c r="F93" i="9"/>
  <c r="E93" i="9"/>
  <c r="B93" i="9" s="1"/>
  <c r="H92" i="9"/>
  <c r="G92" i="9"/>
  <c r="E92" i="9" s="1"/>
  <c r="F92" i="9"/>
  <c r="H91" i="9"/>
  <c r="G91" i="9"/>
  <c r="E91" i="9" s="1"/>
  <c r="F91" i="9"/>
  <c r="B91" i="9"/>
  <c r="H90" i="9"/>
  <c r="E90" i="9" s="1"/>
  <c r="B90" i="9" s="1"/>
  <c r="G90" i="9"/>
  <c r="F90" i="9"/>
  <c r="H89" i="9"/>
  <c r="G89" i="9"/>
  <c r="F89" i="9"/>
  <c r="E89" i="9"/>
  <c r="B89" i="9" s="1"/>
  <c r="H88" i="9"/>
  <c r="G88" i="9"/>
  <c r="E88" i="9" s="1"/>
  <c r="F88" i="9"/>
  <c r="H87" i="9"/>
  <c r="G87" i="9"/>
  <c r="E87" i="9" s="1"/>
  <c r="F87" i="9"/>
  <c r="B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H80" i="9"/>
  <c r="G80" i="9"/>
  <c r="F80" i="9"/>
  <c r="E80" i="9"/>
  <c r="B80" i="9"/>
  <c r="H79" i="9"/>
  <c r="G79" i="9"/>
  <c r="E79" i="9" s="1"/>
  <c r="B79" i="9" s="1"/>
  <c r="F79" i="9"/>
  <c r="H78" i="9"/>
  <c r="G78" i="9"/>
  <c r="E78" i="9" s="1"/>
  <c r="B78" i="9" s="1"/>
  <c r="F78" i="9"/>
  <c r="H77" i="9"/>
  <c r="E77" i="9" s="1"/>
  <c r="B77" i="9" s="1"/>
  <c r="G77" i="9"/>
  <c r="F77" i="9"/>
  <c r="H76" i="9"/>
  <c r="E76" i="9" s="1"/>
  <c r="B76" i="9" s="1"/>
  <c r="G76" i="9"/>
  <c r="F76" i="9"/>
  <c r="H75" i="9"/>
  <c r="G75" i="9"/>
  <c r="F75" i="9"/>
  <c r="E75" i="9"/>
  <c r="B75" i="9" s="1"/>
  <c r="H74" i="9"/>
  <c r="G74" i="9"/>
  <c r="F74" i="9"/>
  <c r="E74" i="9"/>
  <c r="B74" i="9" s="1"/>
  <c r="H73" i="9"/>
  <c r="G73" i="9"/>
  <c r="E73" i="9" s="1"/>
  <c r="B73" i="9" s="1"/>
  <c r="F73" i="9"/>
  <c r="H72" i="9"/>
  <c r="G72" i="9"/>
  <c r="F72" i="9"/>
  <c r="E72" i="9"/>
  <c r="B72" i="9"/>
  <c r="H71" i="9"/>
  <c r="G71" i="9"/>
  <c r="E71" i="9" s="1"/>
  <c r="B71" i="9" s="1"/>
  <c r="F71" i="9"/>
  <c r="H70" i="9"/>
  <c r="G70" i="9"/>
  <c r="E70" i="9" s="1"/>
  <c r="F70" i="9"/>
  <c r="H69" i="9"/>
  <c r="E69" i="9" s="1"/>
  <c r="B69" i="9" s="1"/>
  <c r="G69" i="9"/>
  <c r="F69" i="9"/>
  <c r="H68" i="9"/>
  <c r="E68" i="9" s="1"/>
  <c r="B68" i="9" s="1"/>
  <c r="G68" i="9"/>
  <c r="F68" i="9"/>
  <c r="H67" i="9"/>
  <c r="G67" i="9"/>
  <c r="F67" i="9"/>
  <c r="E67" i="9"/>
  <c r="B67" i="9" s="1"/>
  <c r="H66" i="9"/>
  <c r="G66" i="9"/>
  <c r="F66" i="9"/>
  <c r="E66" i="9"/>
  <c r="B66" i="9" s="1"/>
  <c r="H65" i="9"/>
  <c r="G65" i="9"/>
  <c r="E65" i="9" s="1"/>
  <c r="B65" i="9" s="1"/>
  <c r="F65" i="9"/>
  <c r="H64" i="9"/>
  <c r="G64" i="9"/>
  <c r="F64" i="9"/>
  <c r="E64" i="9"/>
  <c r="B64" i="9"/>
  <c r="H63" i="9"/>
  <c r="G63" i="9"/>
  <c r="E63" i="9" s="1"/>
  <c r="B63" i="9" s="1"/>
  <c r="F63" i="9"/>
  <c r="H62" i="9"/>
  <c r="G62" i="9"/>
  <c r="E62" i="9" s="1"/>
  <c r="B62" i="9" s="1"/>
  <c r="F62" i="9"/>
  <c r="H61" i="9"/>
  <c r="E61" i="9" s="1"/>
  <c r="B61" i="9" s="1"/>
  <c r="G61" i="9"/>
  <c r="F61" i="9"/>
  <c r="H60" i="9"/>
  <c r="E60" i="9" s="1"/>
  <c r="B60" i="9" s="1"/>
  <c r="G60" i="9"/>
  <c r="F60" i="9"/>
  <c r="H59" i="9"/>
  <c r="G59" i="9"/>
  <c r="F59" i="9"/>
  <c r="E59" i="9"/>
  <c r="B59" i="9" s="1"/>
  <c r="H58" i="9"/>
  <c r="G58" i="9"/>
  <c r="F58" i="9"/>
  <c r="E58" i="9"/>
  <c r="B58" i="9" s="1"/>
  <c r="H57" i="9"/>
  <c r="G57" i="9"/>
  <c r="F57" i="9"/>
  <c r="H56" i="9"/>
  <c r="E56" i="9" s="1"/>
  <c r="B56" i="9" s="1"/>
  <c r="G56" i="9"/>
  <c r="F56" i="9"/>
  <c r="H55" i="9"/>
  <c r="G55" i="9"/>
  <c r="F55" i="9"/>
  <c r="H54" i="9"/>
  <c r="G54" i="9"/>
  <c r="E54" i="9" s="1"/>
  <c r="F54" i="9"/>
  <c r="H53" i="9"/>
  <c r="E53" i="9" s="1"/>
  <c r="B53" i="9" s="1"/>
  <c r="G53" i="9"/>
  <c r="F53" i="9"/>
  <c r="H52" i="9"/>
  <c r="E52" i="9" s="1"/>
  <c r="B52" i="9" s="1"/>
  <c r="G52" i="9"/>
  <c r="F52" i="9"/>
  <c r="H51" i="9"/>
  <c r="E51" i="9" s="1"/>
  <c r="B51" i="9" s="1"/>
  <c r="G51" i="9"/>
  <c r="F51" i="9"/>
  <c r="H50" i="9"/>
  <c r="E50" i="9" s="1"/>
  <c r="B50" i="9" s="1"/>
  <c r="G50" i="9"/>
  <c r="F50" i="9"/>
  <c r="H49" i="9"/>
  <c r="G49" i="9"/>
  <c r="F49" i="9"/>
  <c r="H48" i="9"/>
  <c r="E48" i="9" s="1"/>
  <c r="B48" i="9" s="1"/>
  <c r="G48" i="9"/>
  <c r="F48" i="9"/>
  <c r="H47" i="9"/>
  <c r="G47" i="9"/>
  <c r="E47" i="9" s="1"/>
  <c r="B47" i="9" s="1"/>
  <c r="F47" i="9"/>
  <c r="H46" i="9"/>
  <c r="G46" i="9"/>
  <c r="F46" i="9"/>
  <c r="H45" i="9"/>
  <c r="E45" i="9" s="1"/>
  <c r="B45" i="9" s="1"/>
  <c r="G45" i="9"/>
  <c r="F45" i="9"/>
  <c r="H44" i="9"/>
  <c r="E44" i="9" s="1"/>
  <c r="B44" i="9" s="1"/>
  <c r="G44" i="9"/>
  <c r="F44" i="9"/>
  <c r="H43" i="9"/>
  <c r="G43" i="9"/>
  <c r="F43" i="9"/>
  <c r="E43" i="9"/>
  <c r="B43" i="9" s="1"/>
  <c r="H42" i="9"/>
  <c r="G42" i="9"/>
  <c r="F42" i="9"/>
  <c r="E42" i="9"/>
  <c r="B42" i="9" s="1"/>
  <c r="H41" i="9"/>
  <c r="G41" i="9"/>
  <c r="E41" i="9" s="1"/>
  <c r="B41" i="9" s="1"/>
  <c r="F41" i="9"/>
  <c r="H40" i="9"/>
  <c r="G40" i="9"/>
  <c r="F40" i="9"/>
  <c r="E40" i="9"/>
  <c r="B40" i="9"/>
  <c r="H39" i="9"/>
  <c r="G39" i="9"/>
  <c r="E39" i="9" s="1"/>
  <c r="B39" i="9" s="1"/>
  <c r="F39" i="9"/>
  <c r="H38" i="9"/>
  <c r="G38" i="9"/>
  <c r="F38" i="9"/>
  <c r="H37" i="9"/>
  <c r="G37" i="9"/>
  <c r="F37" i="9"/>
  <c r="H36" i="9"/>
  <c r="G36" i="9"/>
  <c r="F36" i="9"/>
  <c r="H35" i="9"/>
  <c r="E35" i="9" s="1"/>
  <c r="B35" i="9" s="1"/>
  <c r="G35" i="9"/>
  <c r="F35" i="9"/>
  <c r="H34" i="9"/>
  <c r="E34" i="9" s="1"/>
  <c r="B34" i="9" s="1"/>
  <c r="G34" i="9"/>
  <c r="F34" i="9"/>
  <c r="H33" i="9"/>
  <c r="G33" i="9"/>
  <c r="E33" i="9" s="1"/>
  <c r="B33" i="9" s="1"/>
  <c r="F33" i="9"/>
  <c r="H32" i="9"/>
  <c r="G32" i="9"/>
  <c r="F32" i="9"/>
  <c r="E32" i="9"/>
  <c r="B32" i="9"/>
  <c r="H31" i="9"/>
  <c r="G31" i="9"/>
  <c r="F31" i="9"/>
  <c r="H30" i="9"/>
  <c r="G30" i="9"/>
  <c r="E30" i="9" s="1"/>
  <c r="B30" i="9" s="1"/>
  <c r="F30" i="9"/>
  <c r="H29" i="9"/>
  <c r="E29" i="9" s="1"/>
  <c r="B29" i="9" s="1"/>
  <c r="G29" i="9"/>
  <c r="F29" i="9"/>
  <c r="H28" i="9"/>
  <c r="E28" i="9" s="1"/>
  <c r="B28" i="9" s="1"/>
  <c r="G28" i="9"/>
  <c r="F28" i="9"/>
  <c r="H27" i="9"/>
  <c r="G27" i="9"/>
  <c r="F27" i="9"/>
  <c r="E27" i="9"/>
  <c r="B27" i="9" s="1"/>
  <c r="H26" i="9"/>
  <c r="E26" i="9" s="1"/>
  <c r="B26" i="9" s="1"/>
  <c r="G26" i="9"/>
  <c r="F26" i="9"/>
  <c r="H25" i="9"/>
  <c r="G25" i="9"/>
  <c r="E25" i="9" s="1"/>
  <c r="B25" i="9" s="1"/>
  <c r="F25" i="9"/>
  <c r="F24" i="9"/>
  <c r="F4" i="9"/>
  <c r="O3" i="9"/>
  <c r="G296" i="9" s="1"/>
  <c r="E296" i="9" s="1"/>
  <c r="I3" i="9"/>
  <c r="G193" i="9" s="1"/>
  <c r="E193" i="9" s="1"/>
  <c r="B193" i="9" s="1"/>
  <c r="H3" i="9"/>
  <c r="G3" i="9"/>
  <c r="D104" i="8"/>
  <c r="D97" i="8"/>
  <c r="D92" i="8"/>
  <c r="C1669" i="1" s="1"/>
  <c r="D87" i="8"/>
  <c r="D82" i="8"/>
  <c r="D77" i="8"/>
  <c r="C1654" i="1" s="1"/>
  <c r="H1654" i="1" s="1"/>
  <c r="D72" i="8"/>
  <c r="D67" i="8"/>
  <c r="D62" i="8"/>
  <c r="D57" i="8"/>
  <c r="C1634" i="1" s="1"/>
  <c r="D52" i="8"/>
  <c r="D46" i="8"/>
  <c r="D37" i="8"/>
  <c r="D27" i="8"/>
  <c r="D25" i="8" s="1"/>
  <c r="C1602" i="1" s="1"/>
  <c r="H1602" i="1" s="1"/>
  <c r="D18" i="8"/>
  <c r="D8" i="8"/>
  <c r="E44" i="7"/>
  <c r="E38" i="7" s="1"/>
  <c r="I35" i="3" s="1"/>
  <c r="D44" i="7"/>
  <c r="E39" i="7"/>
  <c r="D39" i="7"/>
  <c r="D38" i="7"/>
  <c r="E30" i="7"/>
  <c r="D30" i="7"/>
  <c r="E23" i="7"/>
  <c r="E22" i="7" s="1"/>
  <c r="D23" i="7"/>
  <c r="D22" i="7" s="1"/>
  <c r="H34" i="3" s="1"/>
  <c r="E14" i="7"/>
  <c r="D14" i="7"/>
  <c r="E7" i="7"/>
  <c r="D7" i="7"/>
  <c r="E6" i="7"/>
  <c r="E5" i="7" s="1"/>
  <c r="I33" i="3" s="1"/>
  <c r="F140" i="6"/>
  <c r="F139" i="6"/>
  <c r="F138" i="6"/>
  <c r="F137" i="6"/>
  <c r="F136" i="6"/>
  <c r="F135" i="6"/>
  <c r="F134" i="6"/>
  <c r="F133" i="6"/>
  <c r="F132" i="6"/>
  <c r="F131" i="6"/>
  <c r="E130" i="6"/>
  <c r="D130" i="6"/>
  <c r="F130" i="6" s="1"/>
  <c r="F129" i="6"/>
  <c r="E129" i="6"/>
  <c r="D129" i="6"/>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3" i="5"/>
  <c r="F262" i="5"/>
  <c r="F261" i="5"/>
  <c r="E260" i="5"/>
  <c r="D260" i="5"/>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F204" i="5"/>
  <c r="E204" i="5"/>
  <c r="E203" i="5" s="1"/>
  <c r="H338" i="9" s="1"/>
  <c r="D204" i="5"/>
  <c r="D203" i="5" s="1"/>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D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F87" i="5"/>
  <c r="F86" i="5"/>
  <c r="F85" i="5"/>
  <c r="F84" i="5"/>
  <c r="F83" i="5"/>
  <c r="E82" i="5"/>
  <c r="D82" i="5"/>
  <c r="F81" i="5"/>
  <c r="F80" i="5"/>
  <c r="F79" i="5"/>
  <c r="F78" i="5"/>
  <c r="F77" i="5"/>
  <c r="F76" i="5"/>
  <c r="E76" i="5"/>
  <c r="D76" i="5"/>
  <c r="F75" i="5"/>
  <c r="F74" i="5"/>
  <c r="F73" i="5"/>
  <c r="F72" i="5"/>
  <c r="E71" i="5"/>
  <c r="D71" i="5"/>
  <c r="D70" i="5" s="1"/>
  <c r="C1075" i="1"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E584" i="4" s="1"/>
  <c r="D589" i="4"/>
  <c r="F588" i="4"/>
  <c r="F587" i="4"/>
  <c r="F586" i="4"/>
  <c r="E585" i="4"/>
  <c r="D585" i="4"/>
  <c r="F583" i="4"/>
  <c r="F582" i="4"/>
  <c r="E581" i="4"/>
  <c r="D581" i="4"/>
  <c r="F580" i="4"/>
  <c r="F579" i="4"/>
  <c r="F578" i="4"/>
  <c r="E578" i="4"/>
  <c r="D578" i="4"/>
  <c r="F577" i="4"/>
  <c r="F576" i="4"/>
  <c r="F575" i="4"/>
  <c r="E575" i="4"/>
  <c r="D575" i="4"/>
  <c r="F574" i="4"/>
  <c r="F573" i="4"/>
  <c r="F572"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F526" i="4"/>
  <c r="E526" i="4"/>
  <c r="D526" i="4"/>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E480" i="4"/>
  <c r="E479" i="4" s="1"/>
  <c r="D480" i="4"/>
  <c r="F480" i="4" s="1"/>
  <c r="D479" i="4"/>
  <c r="F479" i="4" s="1"/>
  <c r="F478" i="4"/>
  <c r="F477" i="4"/>
  <c r="E476" i="4"/>
  <c r="E466" i="4" s="1"/>
  <c r="D476" i="4"/>
  <c r="F476" i="4" s="1"/>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E431" i="4" s="1"/>
  <c r="E430" i="4" s="1"/>
  <c r="D432" i="4"/>
  <c r="F432" i="4" s="1"/>
  <c r="E428" i="4"/>
  <c r="F428" i="4" s="1"/>
  <c r="D428" i="4"/>
  <c r="F427" i="4"/>
  <c r="E427" i="4"/>
  <c r="E648" i="4" s="1"/>
  <c r="D642" i="1" s="1"/>
  <c r="H642" i="1" s="1"/>
  <c r="D427" i="4"/>
  <c r="D648" i="4" s="1"/>
  <c r="F648" i="4" s="1"/>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E309"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F274" i="4" s="1"/>
  <c r="D274" i="4"/>
  <c r="F272" i="4"/>
  <c r="F271" i="4"/>
  <c r="F270" i="4"/>
  <c r="E269" i="4"/>
  <c r="E262" i="4" s="1"/>
  <c r="D258" i="1" s="1"/>
  <c r="D269" i="4"/>
  <c r="F268" i="4"/>
  <c r="F267" i="4"/>
  <c r="F266" i="4"/>
  <c r="F265" i="4"/>
  <c r="F264" i="4"/>
  <c r="E263" i="4"/>
  <c r="D263" i="4"/>
  <c r="F263"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D231" i="4"/>
  <c r="E230" i="4"/>
  <c r="F229" i="4"/>
  <c r="F228" i="4"/>
  <c r="F227" i="4"/>
  <c r="F226" i="4"/>
  <c r="E225" i="4"/>
  <c r="D225" i="4"/>
  <c r="F225" i="4" s="1"/>
  <c r="F224" i="4"/>
  <c r="F223" i="4"/>
  <c r="E222" i="4"/>
  <c r="D222" i="4"/>
  <c r="F222" i="4" s="1"/>
  <c r="E221" i="4"/>
  <c r="D221" i="4"/>
  <c r="F221"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39" i="4"/>
  <c r="F138" i="4"/>
  <c r="F137" i="4"/>
  <c r="F136" i="4"/>
  <c r="E135" i="4"/>
  <c r="E134" i="4" s="1"/>
  <c r="F134" i="4" s="1"/>
  <c r="D135" i="4"/>
  <c r="D134" i="4" s="1"/>
  <c r="F133" i="4"/>
  <c r="F132" i="4"/>
  <c r="F131" i="4"/>
  <c r="F130" i="4"/>
  <c r="E129" i="4"/>
  <c r="F129" i="4" s="1"/>
  <c r="D129" i="4"/>
  <c r="F128" i="4"/>
  <c r="F127" i="4"/>
  <c r="F126" i="4"/>
  <c r="E126" i="4"/>
  <c r="D126" i="4"/>
  <c r="D125" i="4" s="1"/>
  <c r="F125" i="4"/>
  <c r="E125" i="4"/>
  <c r="F124" i="4"/>
  <c r="F123" i="4"/>
  <c r="F122" i="4"/>
  <c r="F121" i="4"/>
  <c r="E120" i="4"/>
  <c r="D120" i="4"/>
  <c r="F119" i="4"/>
  <c r="F118" i="4"/>
  <c r="F117" i="4"/>
  <c r="F116" i="4"/>
  <c r="F115" i="4"/>
  <c r="F114" i="4"/>
  <c r="F113" i="4"/>
  <c r="E112" i="4"/>
  <c r="F112" i="4" s="1"/>
  <c r="D112" i="4"/>
  <c r="F111" i="4"/>
  <c r="F110" i="4"/>
  <c r="F109" i="4"/>
  <c r="F108" i="4"/>
  <c r="F107" i="4"/>
  <c r="E107" i="4"/>
  <c r="E106" i="4" s="1"/>
  <c r="D102" i="1" s="1"/>
  <c r="D107" i="4"/>
  <c r="F105" i="4"/>
  <c r="F104" i="4"/>
  <c r="F103" i="4"/>
  <c r="F102" i="4"/>
  <c r="F101" i="4"/>
  <c r="F100" i="4"/>
  <c r="F99" i="4"/>
  <c r="E98" i="4"/>
  <c r="D98" i="4"/>
  <c r="D82" i="4" s="1"/>
  <c r="F97" i="4"/>
  <c r="F96" i="4"/>
  <c r="F95" i="4"/>
  <c r="F94" i="4"/>
  <c r="F93" i="4"/>
  <c r="F92" i="4"/>
  <c r="F91" i="4"/>
  <c r="E91" i="4"/>
  <c r="D91" i="4"/>
  <c r="F90" i="4"/>
  <c r="F89" i="4"/>
  <c r="F88" i="4"/>
  <c r="F87" i="4"/>
  <c r="F86" i="4"/>
  <c r="F85" i="4"/>
  <c r="F84" i="4"/>
  <c r="E83" i="4"/>
  <c r="F83" i="4" s="1"/>
  <c r="D83" i="4"/>
  <c r="F81" i="4"/>
  <c r="F80" i="4"/>
  <c r="F79" i="4"/>
  <c r="F78" i="4"/>
  <c r="E77" i="4"/>
  <c r="D77" i="4"/>
  <c r="F77" i="4" s="1"/>
  <c r="F76" i="4"/>
  <c r="F75" i="4"/>
  <c r="E74" i="4"/>
  <c r="D74" i="4"/>
  <c r="F74" i="4" s="1"/>
  <c r="F73" i="4"/>
  <c r="F72" i="4"/>
  <c r="F71" i="4"/>
  <c r="E71" i="4"/>
  <c r="D71" i="4"/>
  <c r="F70" i="4"/>
  <c r="F69" i="4"/>
  <c r="E68" i="4"/>
  <c r="E49" i="4" s="1"/>
  <c r="D45" i="1"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F44" i="4" s="1"/>
  <c r="E43" i="4"/>
  <c r="F42" i="4"/>
  <c r="F41" i="4"/>
  <c r="F40" i="4"/>
  <c r="E39" i="4"/>
  <c r="D39" i="4"/>
  <c r="F39" i="4" s="1"/>
  <c r="F38" i="4"/>
  <c r="F37" i="4"/>
  <c r="E36" i="4"/>
  <c r="D32" i="1" s="1"/>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C1683" i="1"/>
  <c r="G1683" i="1" s="1"/>
  <c r="C1682" i="1"/>
  <c r="H1682" i="1" s="1"/>
  <c r="C1681" i="1"/>
  <c r="H1681" i="1" s="1"/>
  <c r="C1680" i="1"/>
  <c r="H1680" i="1" s="1"/>
  <c r="H1679" i="1"/>
  <c r="C1679" i="1"/>
  <c r="G1679" i="1" s="1"/>
  <c r="H1678" i="1"/>
  <c r="G1678" i="1"/>
  <c r="C1678" i="1"/>
  <c r="C1677" i="1"/>
  <c r="H1677" i="1" s="1"/>
  <c r="C1676" i="1"/>
  <c r="H1675" i="1"/>
  <c r="C1675" i="1"/>
  <c r="G1675" i="1" s="1"/>
  <c r="H1674" i="1"/>
  <c r="G1674" i="1"/>
  <c r="C1674" i="1"/>
  <c r="G1673" i="1"/>
  <c r="C1673" i="1"/>
  <c r="H1673" i="1" s="1"/>
  <c r="C1672" i="1"/>
  <c r="H1672" i="1" s="1"/>
  <c r="H1671" i="1"/>
  <c r="C1671" i="1"/>
  <c r="G1671" i="1" s="1"/>
  <c r="H1670" i="1"/>
  <c r="G1670" i="1"/>
  <c r="C1670" i="1"/>
  <c r="C1668" i="1"/>
  <c r="H1667" i="1"/>
  <c r="C1667" i="1"/>
  <c r="G1667" i="1" s="1"/>
  <c r="H1666" i="1"/>
  <c r="G1666" i="1"/>
  <c r="C1666" i="1"/>
  <c r="G1665" i="1"/>
  <c r="C1665" i="1"/>
  <c r="H1665" i="1" s="1"/>
  <c r="C1664" i="1"/>
  <c r="H1664" i="1" s="1"/>
  <c r="H1663" i="1"/>
  <c r="C1663" i="1"/>
  <c r="G1663" i="1" s="1"/>
  <c r="H1662" i="1"/>
  <c r="G1662" i="1"/>
  <c r="C1662" i="1"/>
  <c r="C1661" i="1"/>
  <c r="H1661" i="1" s="1"/>
  <c r="C1660" i="1"/>
  <c r="H1659" i="1"/>
  <c r="C1659" i="1"/>
  <c r="G1659" i="1" s="1"/>
  <c r="H1658" i="1"/>
  <c r="G1658" i="1"/>
  <c r="C1658" i="1"/>
  <c r="C1657" i="1"/>
  <c r="H1657" i="1" s="1"/>
  <c r="C1656" i="1"/>
  <c r="H1656" i="1" s="1"/>
  <c r="H1655" i="1"/>
  <c r="C1655" i="1"/>
  <c r="G1655" i="1" s="1"/>
  <c r="C1653" i="1"/>
  <c r="H1653" i="1" s="1"/>
  <c r="C1652" i="1"/>
  <c r="H1651" i="1"/>
  <c r="C1651" i="1"/>
  <c r="G1651" i="1" s="1"/>
  <c r="H1650" i="1"/>
  <c r="G1650" i="1"/>
  <c r="C1650" i="1"/>
  <c r="G1649" i="1"/>
  <c r="C1649" i="1"/>
  <c r="H1649" i="1" s="1"/>
  <c r="C1648" i="1"/>
  <c r="H1648" i="1" s="1"/>
  <c r="H1647" i="1"/>
  <c r="C1647" i="1"/>
  <c r="G1647" i="1" s="1"/>
  <c r="H1646" i="1"/>
  <c r="G1646" i="1"/>
  <c r="C1646" i="1"/>
  <c r="C1645" i="1"/>
  <c r="H1645" i="1" s="1"/>
  <c r="C1644" i="1"/>
  <c r="H1643" i="1"/>
  <c r="C1643" i="1"/>
  <c r="G1643" i="1" s="1"/>
  <c r="H1642" i="1"/>
  <c r="G1642" i="1"/>
  <c r="C1642" i="1"/>
  <c r="G1641" i="1"/>
  <c r="C1641" i="1"/>
  <c r="H1641" i="1" s="1"/>
  <c r="C1640" i="1"/>
  <c r="H1640" i="1" s="1"/>
  <c r="H1639" i="1"/>
  <c r="C1639" i="1"/>
  <c r="G1639" i="1" s="1"/>
  <c r="C1638" i="1"/>
  <c r="H1638" i="1" s="1"/>
  <c r="C1637" i="1"/>
  <c r="H1637" i="1" s="1"/>
  <c r="C1636" i="1"/>
  <c r="H1635" i="1"/>
  <c r="C1635" i="1"/>
  <c r="G1635" i="1" s="1"/>
  <c r="C1633" i="1"/>
  <c r="H1633" i="1" s="1"/>
  <c r="C1632" i="1"/>
  <c r="H1632" i="1" s="1"/>
  <c r="C1631" i="1"/>
  <c r="G1631" i="1" s="1"/>
  <c r="C1630" i="1"/>
  <c r="H1630" i="1" s="1"/>
  <c r="H1627" i="1"/>
  <c r="C1627" i="1"/>
  <c r="G1627" i="1" s="1"/>
  <c r="C1626" i="1"/>
  <c r="G1626" i="1" s="1"/>
  <c r="G1625" i="1"/>
  <c r="C1625" i="1"/>
  <c r="H1625" i="1" s="1"/>
  <c r="C1624" i="1"/>
  <c r="H1624" i="1" s="1"/>
  <c r="C1623" i="1"/>
  <c r="G1623" i="1" s="1"/>
  <c r="C1620" i="1"/>
  <c r="H1619" i="1"/>
  <c r="C1619" i="1"/>
  <c r="G1619" i="1" s="1"/>
  <c r="H1618" i="1"/>
  <c r="G1618" i="1"/>
  <c r="C1618" i="1"/>
  <c r="G1617" i="1"/>
  <c r="C1617" i="1"/>
  <c r="H1617" i="1" s="1"/>
  <c r="C1616" i="1"/>
  <c r="H1616" i="1" s="1"/>
  <c r="H1615" i="1"/>
  <c r="C1615" i="1"/>
  <c r="G1615" i="1" s="1"/>
  <c r="H1614" i="1"/>
  <c r="G1614" i="1"/>
  <c r="C1614" i="1"/>
  <c r="C1613" i="1"/>
  <c r="C1612" i="1"/>
  <c r="H1611" i="1"/>
  <c r="C1611" i="1"/>
  <c r="G1611" i="1" s="1"/>
  <c r="H1610" i="1"/>
  <c r="C1610" i="1"/>
  <c r="G1610" i="1" s="1"/>
  <c r="C1609" i="1"/>
  <c r="H1609" i="1" s="1"/>
  <c r="C1608" i="1"/>
  <c r="H1608" i="1" s="1"/>
  <c r="H1607" i="1"/>
  <c r="C1607" i="1"/>
  <c r="G1607" i="1" s="1"/>
  <c r="G1606" i="1"/>
  <c r="C1606" i="1"/>
  <c r="H1606" i="1" s="1"/>
  <c r="C1605" i="1"/>
  <c r="C1603" i="1"/>
  <c r="G1603" i="1" s="1"/>
  <c r="C1601" i="1"/>
  <c r="H1601" i="1" s="1"/>
  <c r="C1600" i="1"/>
  <c r="H1600" i="1" s="1"/>
  <c r="H1599" i="1"/>
  <c r="C1599" i="1"/>
  <c r="G1599" i="1" s="1"/>
  <c r="H1598" i="1"/>
  <c r="G1598" i="1"/>
  <c r="C1598" i="1"/>
  <c r="C1597" i="1"/>
  <c r="C1596" i="1"/>
  <c r="H1595" i="1"/>
  <c r="C1595" i="1"/>
  <c r="G1595" i="1" s="1"/>
  <c r="C1594" i="1"/>
  <c r="H1594" i="1" s="1"/>
  <c r="C1593" i="1"/>
  <c r="H1593" i="1" s="1"/>
  <c r="C1592" i="1"/>
  <c r="H1592" i="1" s="1"/>
  <c r="C1591" i="1"/>
  <c r="G1591" i="1" s="1"/>
  <c r="H1590" i="1"/>
  <c r="G1590" i="1"/>
  <c r="C1590" i="1"/>
  <c r="C1589" i="1"/>
  <c r="C1588" i="1"/>
  <c r="C1587" i="1"/>
  <c r="G1587" i="1" s="1"/>
  <c r="H1586" i="1"/>
  <c r="C1586" i="1"/>
  <c r="G1586" i="1" s="1"/>
  <c r="C1585" i="1"/>
  <c r="H1585" i="1" s="1"/>
  <c r="C1584" i="1"/>
  <c r="H1584" i="1" s="1"/>
  <c r="H1582" i="1"/>
  <c r="C1582" i="1"/>
  <c r="G1582" i="1" s="1"/>
  <c r="H1581" i="1"/>
  <c r="D1581" i="1"/>
  <c r="C1581" i="1"/>
  <c r="D1580" i="1"/>
  <c r="C1580" i="1"/>
  <c r="H1579" i="1"/>
  <c r="D1579" i="1"/>
  <c r="C1579" i="1"/>
  <c r="G1579" i="1" s="1"/>
  <c r="I1579" i="1" s="1"/>
  <c r="J1578" i="1"/>
  <c r="G1578" i="1"/>
  <c r="D1578" i="1"/>
  <c r="H1578" i="1" s="1"/>
  <c r="C1578" i="1"/>
  <c r="D1577" i="1"/>
  <c r="C1577" i="1"/>
  <c r="H1576" i="1"/>
  <c r="D1576" i="1"/>
  <c r="C1576" i="1"/>
  <c r="G1576" i="1" s="1"/>
  <c r="I1576" i="1" s="1"/>
  <c r="J1575" i="1"/>
  <c r="G1575" i="1"/>
  <c r="I1575" i="1" s="1"/>
  <c r="D1575" i="1"/>
  <c r="H1575" i="1" s="1"/>
  <c r="C1575" i="1"/>
  <c r="D1574" i="1"/>
  <c r="C1574" i="1"/>
  <c r="D1573" i="1"/>
  <c r="C1573" i="1"/>
  <c r="G1572" i="1"/>
  <c r="D1572" i="1"/>
  <c r="H1572" i="1" s="1"/>
  <c r="C1572" i="1"/>
  <c r="D1571" i="1"/>
  <c r="C1571" i="1"/>
  <c r="H1570" i="1"/>
  <c r="D1570" i="1"/>
  <c r="C1570" i="1"/>
  <c r="G1570" i="1" s="1"/>
  <c r="I1570" i="1" s="1"/>
  <c r="J1569" i="1"/>
  <c r="G1569" i="1"/>
  <c r="I1569" i="1" s="1"/>
  <c r="D1569" i="1"/>
  <c r="H1569" i="1" s="1"/>
  <c r="C1569" i="1"/>
  <c r="D1568" i="1"/>
  <c r="C1568" i="1"/>
  <c r="D1567" i="1"/>
  <c r="C1567" i="1"/>
  <c r="I1566" i="1"/>
  <c r="H1566" i="1"/>
  <c r="D1566" i="1"/>
  <c r="C1566" i="1"/>
  <c r="G1566" i="1" s="1"/>
  <c r="G1565" i="1"/>
  <c r="D1565" i="1"/>
  <c r="J1565" i="1" s="1"/>
  <c r="C1565" i="1"/>
  <c r="D1564" i="1"/>
  <c r="C1564" i="1"/>
  <c r="H1563" i="1"/>
  <c r="D1563" i="1"/>
  <c r="C1563" i="1"/>
  <c r="G1563" i="1" s="1"/>
  <c r="J1562" i="1"/>
  <c r="H1562" i="1"/>
  <c r="G1562" i="1"/>
  <c r="I1562" i="1" s="1"/>
  <c r="D1562" i="1"/>
  <c r="C1562" i="1"/>
  <c r="D1561" i="1"/>
  <c r="C1561" i="1"/>
  <c r="J1560" i="1"/>
  <c r="D1560" i="1"/>
  <c r="C1560" i="1"/>
  <c r="J1559" i="1"/>
  <c r="I1559" i="1"/>
  <c r="H1559" i="1"/>
  <c r="D1559" i="1"/>
  <c r="C1559" i="1"/>
  <c r="G1559" i="1" s="1"/>
  <c r="J1558" i="1"/>
  <c r="H1558" i="1"/>
  <c r="G1558" i="1"/>
  <c r="I1558" i="1" s="1"/>
  <c r="D1558" i="1"/>
  <c r="C1558" i="1"/>
  <c r="D1557" i="1"/>
  <c r="C1557" i="1"/>
  <c r="H1556" i="1"/>
  <c r="D1556" i="1"/>
  <c r="C1556" i="1"/>
  <c r="G1556" i="1" s="1"/>
  <c r="D1555" i="1"/>
  <c r="C1555" i="1"/>
  <c r="D1554" i="1"/>
  <c r="C1554" i="1"/>
  <c r="J1553" i="1"/>
  <c r="I1553" i="1"/>
  <c r="H1553" i="1"/>
  <c r="D1553" i="1"/>
  <c r="C1553" i="1"/>
  <c r="G1553" i="1" s="1"/>
  <c r="J1552" i="1"/>
  <c r="H1552" i="1"/>
  <c r="G1552" i="1"/>
  <c r="I1552" i="1" s="1"/>
  <c r="D1552" i="1"/>
  <c r="C1552" i="1"/>
  <c r="D1551" i="1"/>
  <c r="C1551" i="1"/>
  <c r="D1550" i="1"/>
  <c r="C1550" i="1"/>
  <c r="J1549" i="1"/>
  <c r="I1549" i="1"/>
  <c r="H1549" i="1"/>
  <c r="D1549" i="1"/>
  <c r="C1549" i="1"/>
  <c r="G1549" i="1" s="1"/>
  <c r="J1548" i="1"/>
  <c r="H1548" i="1"/>
  <c r="G1548" i="1"/>
  <c r="I1548" i="1" s="1"/>
  <c r="D1548" i="1"/>
  <c r="C1548" i="1"/>
  <c r="D1547" i="1"/>
  <c r="C1547" i="1"/>
  <c r="J1546" i="1"/>
  <c r="D1546" i="1"/>
  <c r="C1546" i="1"/>
  <c r="I1545" i="1"/>
  <c r="H1545" i="1"/>
  <c r="G1545" i="1"/>
  <c r="D1545" i="1"/>
  <c r="C1545" i="1"/>
  <c r="J1545" i="1" s="1"/>
  <c r="D1544" i="1"/>
  <c r="C1544" i="1"/>
  <c r="D1543" i="1"/>
  <c r="C1543" i="1"/>
  <c r="J1542" i="1"/>
  <c r="D1542" i="1"/>
  <c r="C1542" i="1"/>
  <c r="D1541" i="1"/>
  <c r="C1541" i="1"/>
  <c r="J1541" i="1" s="1"/>
  <c r="D1540" i="1"/>
  <c r="G1540" i="1" s="1"/>
  <c r="C1540" i="1"/>
  <c r="H1540" i="1" s="1"/>
  <c r="D1539" i="1"/>
  <c r="G1536" i="1"/>
  <c r="D1536" i="1"/>
  <c r="C1536" i="1"/>
  <c r="H1536" i="1" s="1"/>
  <c r="H1535" i="1"/>
  <c r="G1535" i="1"/>
  <c r="D1535" i="1"/>
  <c r="C1535" i="1"/>
  <c r="G1534" i="1"/>
  <c r="D1534" i="1"/>
  <c r="C1534" i="1"/>
  <c r="H1534" i="1" s="1"/>
  <c r="H1533" i="1"/>
  <c r="G1533" i="1"/>
  <c r="D1533" i="1"/>
  <c r="C1533" i="1"/>
  <c r="D1532" i="1"/>
  <c r="C1532" i="1"/>
  <c r="H1532" i="1" s="1"/>
  <c r="H1531" i="1"/>
  <c r="G1531" i="1"/>
  <c r="D1531" i="1"/>
  <c r="C1531" i="1"/>
  <c r="G1530" i="1"/>
  <c r="D1530" i="1"/>
  <c r="C1530" i="1"/>
  <c r="H1530" i="1" s="1"/>
  <c r="H1529" i="1"/>
  <c r="G1529" i="1"/>
  <c r="D1529" i="1"/>
  <c r="C1529" i="1"/>
  <c r="D1528" i="1"/>
  <c r="C1528" i="1"/>
  <c r="H1527" i="1"/>
  <c r="G1527" i="1"/>
  <c r="D1527" i="1"/>
  <c r="C1527" i="1"/>
  <c r="D1526" i="1"/>
  <c r="C1526" i="1"/>
  <c r="H1525" i="1"/>
  <c r="G1525" i="1"/>
  <c r="D1525" i="1"/>
  <c r="C1525" i="1"/>
  <c r="G1524" i="1"/>
  <c r="D1524" i="1"/>
  <c r="C1524" i="1"/>
  <c r="H1524" i="1" s="1"/>
  <c r="H1523" i="1"/>
  <c r="G1523" i="1"/>
  <c r="D1523" i="1"/>
  <c r="C1523" i="1"/>
  <c r="D1522" i="1"/>
  <c r="C1522" i="1"/>
  <c r="H1521" i="1"/>
  <c r="G1521" i="1"/>
  <c r="D1521" i="1"/>
  <c r="C1521" i="1"/>
  <c r="G1520" i="1"/>
  <c r="D1520" i="1"/>
  <c r="C1520" i="1"/>
  <c r="H1520" i="1" s="1"/>
  <c r="H1519" i="1"/>
  <c r="G1519" i="1"/>
  <c r="D1519" i="1"/>
  <c r="C1519" i="1"/>
  <c r="G1518" i="1"/>
  <c r="D1518" i="1"/>
  <c r="C1518" i="1"/>
  <c r="H1518" i="1" s="1"/>
  <c r="H1517" i="1"/>
  <c r="G1517" i="1"/>
  <c r="D1517" i="1"/>
  <c r="C1517" i="1"/>
  <c r="D1516" i="1"/>
  <c r="C1516" i="1"/>
  <c r="H1516" i="1" s="1"/>
  <c r="H1515" i="1"/>
  <c r="G1515" i="1"/>
  <c r="D1515" i="1"/>
  <c r="C1515" i="1"/>
  <c r="G1514" i="1"/>
  <c r="D1514" i="1"/>
  <c r="C1514" i="1"/>
  <c r="H1514" i="1" s="1"/>
  <c r="D1513" i="1"/>
  <c r="H1513" i="1" s="1"/>
  <c r="C1513" i="1"/>
  <c r="D1512" i="1"/>
  <c r="C1512" i="1"/>
  <c r="C1511" i="1"/>
  <c r="H1509" i="1"/>
  <c r="G1509" i="1"/>
  <c r="D1509" i="1"/>
  <c r="C1509" i="1"/>
  <c r="G1508" i="1"/>
  <c r="D1508" i="1"/>
  <c r="C1508" i="1"/>
  <c r="H1508" i="1" s="1"/>
  <c r="H1507" i="1"/>
  <c r="G1507" i="1"/>
  <c r="D1507" i="1"/>
  <c r="C1507" i="1"/>
  <c r="D1506" i="1"/>
  <c r="C1506" i="1"/>
  <c r="H1506" i="1" s="1"/>
  <c r="H1505" i="1"/>
  <c r="G1505" i="1"/>
  <c r="D1505" i="1"/>
  <c r="C1505" i="1"/>
  <c r="D1504" i="1"/>
  <c r="C1504" i="1"/>
  <c r="H1504" i="1" s="1"/>
  <c r="H1503" i="1"/>
  <c r="G1503" i="1"/>
  <c r="D1503" i="1"/>
  <c r="C1503" i="1"/>
  <c r="G1502" i="1"/>
  <c r="D1502" i="1"/>
  <c r="C1502" i="1"/>
  <c r="H1502" i="1" s="1"/>
  <c r="H1501" i="1"/>
  <c r="G1501" i="1"/>
  <c r="D1501" i="1"/>
  <c r="C1501" i="1"/>
  <c r="G1500" i="1"/>
  <c r="D1500" i="1"/>
  <c r="C1500" i="1"/>
  <c r="H1500" i="1" s="1"/>
  <c r="H1499" i="1"/>
  <c r="G1499" i="1"/>
  <c r="D1499" i="1"/>
  <c r="C1499" i="1"/>
  <c r="G1498" i="1"/>
  <c r="D1498" i="1"/>
  <c r="C1498" i="1"/>
  <c r="H1498" i="1" s="1"/>
  <c r="H1497" i="1"/>
  <c r="G1497" i="1"/>
  <c r="D1497" i="1"/>
  <c r="C1497" i="1"/>
  <c r="D1496" i="1"/>
  <c r="C1496" i="1"/>
  <c r="H1495" i="1"/>
  <c r="G1495" i="1"/>
  <c r="D1495" i="1"/>
  <c r="C1495" i="1"/>
  <c r="D1494" i="1"/>
  <c r="C1494" i="1"/>
  <c r="H1493" i="1"/>
  <c r="G1493" i="1"/>
  <c r="D1493" i="1"/>
  <c r="C1493" i="1"/>
  <c r="G1492" i="1"/>
  <c r="D1492" i="1"/>
  <c r="C1492" i="1"/>
  <c r="H1492" i="1" s="1"/>
  <c r="H1491" i="1"/>
  <c r="G1491" i="1"/>
  <c r="D1491" i="1"/>
  <c r="C1491" i="1"/>
  <c r="G1490" i="1"/>
  <c r="D1490" i="1"/>
  <c r="C1490" i="1"/>
  <c r="H1490" i="1" s="1"/>
  <c r="H1489" i="1"/>
  <c r="G1489" i="1"/>
  <c r="D1489" i="1"/>
  <c r="C1489" i="1"/>
  <c r="G1488" i="1"/>
  <c r="D1488" i="1"/>
  <c r="C1488" i="1"/>
  <c r="H1488" i="1" s="1"/>
  <c r="H1487" i="1"/>
  <c r="G1487" i="1"/>
  <c r="D1487" i="1"/>
  <c r="C1487" i="1"/>
  <c r="D1486" i="1"/>
  <c r="D1485" i="1"/>
  <c r="H1484" i="1"/>
  <c r="D1484" i="1"/>
  <c r="C1484" i="1"/>
  <c r="G1484" i="1" s="1"/>
  <c r="H1483" i="1"/>
  <c r="G1483" i="1"/>
  <c r="D1483" i="1"/>
  <c r="C1483" i="1"/>
  <c r="H1482" i="1"/>
  <c r="D1482" i="1"/>
  <c r="C1482" i="1"/>
  <c r="G1482" i="1" s="1"/>
  <c r="H1481" i="1"/>
  <c r="G1481" i="1"/>
  <c r="D1481" i="1"/>
  <c r="C1481" i="1"/>
  <c r="H1480" i="1"/>
  <c r="D1480" i="1"/>
  <c r="C1480" i="1"/>
  <c r="G1480" i="1" s="1"/>
  <c r="H1479" i="1"/>
  <c r="G1479" i="1"/>
  <c r="D1479" i="1"/>
  <c r="C1479" i="1"/>
  <c r="H1478" i="1"/>
  <c r="D1478" i="1"/>
  <c r="C1478" i="1"/>
  <c r="G1478" i="1" s="1"/>
  <c r="H1477" i="1"/>
  <c r="G1477" i="1"/>
  <c r="D1477" i="1"/>
  <c r="C1477" i="1"/>
  <c r="H1476" i="1"/>
  <c r="D1476" i="1"/>
  <c r="C1476" i="1"/>
  <c r="G1476" i="1" s="1"/>
  <c r="H1475" i="1"/>
  <c r="G1475" i="1"/>
  <c r="D1475" i="1"/>
  <c r="C1475" i="1"/>
  <c r="H1474" i="1"/>
  <c r="D1474" i="1"/>
  <c r="C1474" i="1"/>
  <c r="G1474" i="1" s="1"/>
  <c r="H1473" i="1"/>
  <c r="G1473" i="1"/>
  <c r="D1473" i="1"/>
  <c r="C1473" i="1"/>
  <c r="H1472" i="1"/>
  <c r="D1472" i="1"/>
  <c r="C1472" i="1"/>
  <c r="G1472" i="1" s="1"/>
  <c r="H1471" i="1"/>
  <c r="G1471" i="1"/>
  <c r="D1471" i="1"/>
  <c r="C1471" i="1"/>
  <c r="H1470" i="1"/>
  <c r="D1470" i="1"/>
  <c r="C1470" i="1"/>
  <c r="G1470" i="1" s="1"/>
  <c r="H1469" i="1"/>
  <c r="G1469" i="1"/>
  <c r="D1469" i="1"/>
  <c r="C1469" i="1"/>
  <c r="H1468" i="1"/>
  <c r="D1468" i="1"/>
  <c r="C1468" i="1"/>
  <c r="G1468" i="1" s="1"/>
  <c r="H1467" i="1"/>
  <c r="G1467" i="1"/>
  <c r="D1467" i="1"/>
  <c r="C1467" i="1"/>
  <c r="H1466" i="1"/>
  <c r="D1466" i="1"/>
  <c r="C1466" i="1"/>
  <c r="G1466" i="1" s="1"/>
  <c r="H1465" i="1"/>
  <c r="G1465" i="1"/>
  <c r="D1465" i="1"/>
  <c r="C1465" i="1"/>
  <c r="H1464" i="1"/>
  <c r="D1464" i="1"/>
  <c r="C1464" i="1"/>
  <c r="G1464" i="1" s="1"/>
  <c r="H1463" i="1"/>
  <c r="G1463" i="1"/>
  <c r="D1463" i="1"/>
  <c r="C1463" i="1"/>
  <c r="H1462" i="1"/>
  <c r="D1462" i="1"/>
  <c r="C1462" i="1"/>
  <c r="G1462" i="1" s="1"/>
  <c r="H1461" i="1"/>
  <c r="G1461" i="1"/>
  <c r="D1461" i="1"/>
  <c r="C1461" i="1"/>
  <c r="H1460" i="1"/>
  <c r="D1460" i="1"/>
  <c r="C1460" i="1"/>
  <c r="G1460" i="1" s="1"/>
  <c r="H1459" i="1"/>
  <c r="G1459" i="1"/>
  <c r="D1459" i="1"/>
  <c r="C1459" i="1"/>
  <c r="H1458" i="1"/>
  <c r="D1458" i="1"/>
  <c r="C1458" i="1"/>
  <c r="G1458" i="1" s="1"/>
  <c r="D1457" i="1"/>
  <c r="H1457" i="1" s="1"/>
  <c r="C1457" i="1"/>
  <c r="H1456" i="1"/>
  <c r="D1456" i="1"/>
  <c r="C1456" i="1"/>
  <c r="G1456" i="1" s="1"/>
  <c r="D1455" i="1"/>
  <c r="H1455" i="1" s="1"/>
  <c r="C1455" i="1"/>
  <c r="H1454" i="1"/>
  <c r="D1454" i="1"/>
  <c r="C1454" i="1"/>
  <c r="G1454" i="1" s="1"/>
  <c r="H1453" i="1"/>
  <c r="G1453" i="1"/>
  <c r="D1453" i="1"/>
  <c r="C1453" i="1"/>
  <c r="D1452" i="1"/>
  <c r="H1452" i="1" s="1"/>
  <c r="C1452" i="1"/>
  <c r="G1451" i="1"/>
  <c r="D1451" i="1"/>
  <c r="H1451" i="1" s="1"/>
  <c r="C1451" i="1"/>
  <c r="D1450" i="1"/>
  <c r="H1450" i="1" s="1"/>
  <c r="C1450" i="1"/>
  <c r="G1450" i="1" s="1"/>
  <c r="D1449" i="1"/>
  <c r="H1449" i="1" s="1"/>
  <c r="C1449" i="1"/>
  <c r="D1448" i="1"/>
  <c r="H1448" i="1" s="1"/>
  <c r="C1448" i="1"/>
  <c r="G1448" i="1" s="1"/>
  <c r="H1447" i="1"/>
  <c r="D1447" i="1"/>
  <c r="G1447" i="1" s="1"/>
  <c r="C1447" i="1"/>
  <c r="H1446" i="1"/>
  <c r="D1446" i="1"/>
  <c r="C1446" i="1"/>
  <c r="G1446" i="1" s="1"/>
  <c r="H1445" i="1"/>
  <c r="G1445" i="1"/>
  <c r="D1445" i="1"/>
  <c r="C1445" i="1"/>
  <c r="H1444" i="1"/>
  <c r="D1444" i="1"/>
  <c r="C1444" i="1"/>
  <c r="D1443" i="1"/>
  <c r="H1443" i="1" s="1"/>
  <c r="C1443" i="1"/>
  <c r="D1442" i="1"/>
  <c r="H1442" i="1" s="1"/>
  <c r="C1442" i="1"/>
  <c r="D1441" i="1"/>
  <c r="H1441" i="1" s="1"/>
  <c r="C1441" i="1"/>
  <c r="D1440" i="1"/>
  <c r="H1440" i="1" s="1"/>
  <c r="C1440" i="1"/>
  <c r="G1440" i="1" s="1"/>
  <c r="D1439" i="1"/>
  <c r="H1439" i="1" s="1"/>
  <c r="C1439" i="1"/>
  <c r="H1438" i="1"/>
  <c r="D1438" i="1"/>
  <c r="C1438" i="1"/>
  <c r="G1438" i="1" s="1"/>
  <c r="H1437" i="1"/>
  <c r="G1437" i="1"/>
  <c r="D1437" i="1"/>
  <c r="C1437" i="1"/>
  <c r="D1436" i="1"/>
  <c r="H1436" i="1" s="1"/>
  <c r="C1436" i="1"/>
  <c r="G1435" i="1"/>
  <c r="D1435" i="1"/>
  <c r="H1435" i="1" s="1"/>
  <c r="C1435" i="1"/>
  <c r="D1434" i="1"/>
  <c r="H1434" i="1" s="1"/>
  <c r="C1434" i="1"/>
  <c r="G1434" i="1" s="1"/>
  <c r="D1433" i="1"/>
  <c r="H1433" i="1" s="1"/>
  <c r="C1433" i="1"/>
  <c r="D1432" i="1"/>
  <c r="H1432" i="1" s="1"/>
  <c r="C1432" i="1"/>
  <c r="G1432" i="1" s="1"/>
  <c r="D1431" i="1"/>
  <c r="H1430" i="1"/>
  <c r="D1430" i="1"/>
  <c r="C1430" i="1"/>
  <c r="D1429" i="1"/>
  <c r="H1429" i="1" s="1"/>
  <c r="C1429" i="1"/>
  <c r="D1428" i="1"/>
  <c r="H1428" i="1" s="1"/>
  <c r="C1428" i="1"/>
  <c r="D1427" i="1"/>
  <c r="H1427" i="1" s="1"/>
  <c r="C1427" i="1"/>
  <c r="D1426" i="1"/>
  <c r="H1426" i="1" s="1"/>
  <c r="C1426" i="1"/>
  <c r="G1426" i="1" s="1"/>
  <c r="D1425" i="1"/>
  <c r="H1425" i="1" s="1"/>
  <c r="C1425" i="1"/>
  <c r="H1424" i="1"/>
  <c r="D1424" i="1"/>
  <c r="C1424" i="1"/>
  <c r="G1424" i="1" s="1"/>
  <c r="H1423" i="1"/>
  <c r="G1423" i="1"/>
  <c r="D1423" i="1"/>
  <c r="C1423" i="1"/>
  <c r="D1422" i="1"/>
  <c r="H1422" i="1" s="1"/>
  <c r="C1422" i="1"/>
  <c r="G1421" i="1"/>
  <c r="D1421" i="1"/>
  <c r="H1421" i="1" s="1"/>
  <c r="C1421" i="1"/>
  <c r="D1420" i="1"/>
  <c r="H1420" i="1" s="1"/>
  <c r="C1420" i="1"/>
  <c r="G1420" i="1" s="1"/>
  <c r="D1419" i="1"/>
  <c r="H1419" i="1" s="1"/>
  <c r="C1419" i="1"/>
  <c r="D1418" i="1"/>
  <c r="H1418" i="1" s="1"/>
  <c r="C1418" i="1"/>
  <c r="G1418" i="1" s="1"/>
  <c r="H1417" i="1"/>
  <c r="D1417" i="1"/>
  <c r="G1417" i="1" s="1"/>
  <c r="C1417" i="1"/>
  <c r="H1416" i="1"/>
  <c r="D1416" i="1"/>
  <c r="C1416" i="1"/>
  <c r="G1416" i="1" s="1"/>
  <c r="H1415" i="1"/>
  <c r="G1415" i="1"/>
  <c r="D1415" i="1"/>
  <c r="C1415" i="1"/>
  <c r="H1414" i="1"/>
  <c r="D1414" i="1"/>
  <c r="C1414" i="1"/>
  <c r="D1413" i="1"/>
  <c r="H1413" i="1" s="1"/>
  <c r="C1413" i="1"/>
  <c r="D1412" i="1"/>
  <c r="H1412" i="1" s="1"/>
  <c r="C1412" i="1"/>
  <c r="D1411" i="1"/>
  <c r="H1411" i="1" s="1"/>
  <c r="C1411" i="1"/>
  <c r="D1410" i="1"/>
  <c r="H1410" i="1" s="1"/>
  <c r="C1410" i="1"/>
  <c r="G1410" i="1" s="1"/>
  <c r="D1409" i="1"/>
  <c r="H1409" i="1" s="1"/>
  <c r="C1409" i="1"/>
  <c r="H1408" i="1"/>
  <c r="D1408" i="1"/>
  <c r="C1408" i="1"/>
  <c r="G1408" i="1" s="1"/>
  <c r="H1407" i="1"/>
  <c r="G1407" i="1"/>
  <c r="D1407" i="1"/>
  <c r="C1407" i="1"/>
  <c r="D1406" i="1"/>
  <c r="H1406" i="1" s="1"/>
  <c r="C1406" i="1"/>
  <c r="G1405" i="1"/>
  <c r="D1405" i="1"/>
  <c r="H1405" i="1" s="1"/>
  <c r="C1405" i="1"/>
  <c r="D1404" i="1"/>
  <c r="H1404" i="1" s="1"/>
  <c r="C1404" i="1"/>
  <c r="G1404" i="1" s="1"/>
  <c r="D1403" i="1"/>
  <c r="H1403" i="1" s="1"/>
  <c r="C1403" i="1"/>
  <c r="D1402" i="1"/>
  <c r="H1402" i="1" s="1"/>
  <c r="C1402" i="1"/>
  <c r="G1402" i="1" s="1"/>
  <c r="C1401" i="1"/>
  <c r="D1400" i="1"/>
  <c r="C1400" i="1"/>
  <c r="G1400" i="1" s="1"/>
  <c r="D1399" i="1"/>
  <c r="C1399" i="1"/>
  <c r="H1399" i="1" s="1"/>
  <c r="D1398" i="1"/>
  <c r="C1398" i="1"/>
  <c r="H1398" i="1" s="1"/>
  <c r="D1397" i="1"/>
  <c r="C1397" i="1"/>
  <c r="D1396" i="1"/>
  <c r="C1396" i="1"/>
  <c r="D1395" i="1"/>
  <c r="C1395" i="1"/>
  <c r="D1394" i="1"/>
  <c r="C1394" i="1"/>
  <c r="G1394" i="1" s="1"/>
  <c r="D1393" i="1"/>
  <c r="C1393" i="1"/>
  <c r="H1393" i="1" s="1"/>
  <c r="D1392" i="1"/>
  <c r="C1392" i="1"/>
  <c r="G1392" i="1" s="1"/>
  <c r="G1391" i="1"/>
  <c r="D1391" i="1"/>
  <c r="C1391" i="1"/>
  <c r="H1391" i="1" s="1"/>
  <c r="D1390" i="1"/>
  <c r="C1390" i="1"/>
  <c r="D1389" i="1"/>
  <c r="C1389" i="1"/>
  <c r="D1388" i="1"/>
  <c r="C1388" i="1"/>
  <c r="D1387" i="1"/>
  <c r="C1387" i="1"/>
  <c r="D1386" i="1"/>
  <c r="C1386" i="1"/>
  <c r="D1385" i="1"/>
  <c r="C1385" i="1"/>
  <c r="D1384" i="1"/>
  <c r="C1384" i="1"/>
  <c r="H1383" i="1"/>
  <c r="D1383" i="1"/>
  <c r="G1383" i="1" s="1"/>
  <c r="C1383" i="1"/>
  <c r="H1382" i="1"/>
  <c r="D1382" i="1"/>
  <c r="C1382" i="1"/>
  <c r="D1381" i="1"/>
  <c r="H1381" i="1" s="1"/>
  <c r="C1381" i="1"/>
  <c r="D1380" i="1"/>
  <c r="C1380" i="1"/>
  <c r="D1379" i="1"/>
  <c r="H1379" i="1" s="1"/>
  <c r="C1379" i="1"/>
  <c r="D1378" i="1"/>
  <c r="C1378" i="1"/>
  <c r="G1378" i="1" s="1"/>
  <c r="H1377" i="1"/>
  <c r="D1377" i="1"/>
  <c r="G1377" i="1" s="1"/>
  <c r="C1377" i="1"/>
  <c r="H1376" i="1"/>
  <c r="D1376" i="1"/>
  <c r="C1376" i="1"/>
  <c r="G1376" i="1" s="1"/>
  <c r="H1375" i="1"/>
  <c r="G1375" i="1"/>
  <c r="D1375" i="1"/>
  <c r="C1375" i="1"/>
  <c r="D1374" i="1"/>
  <c r="H1374" i="1" s="1"/>
  <c r="C1374" i="1"/>
  <c r="G1373" i="1"/>
  <c r="D1373" i="1"/>
  <c r="H1373" i="1" s="1"/>
  <c r="C1373" i="1"/>
  <c r="D1372" i="1"/>
  <c r="C1372" i="1"/>
  <c r="G1372" i="1" s="1"/>
  <c r="D1371" i="1"/>
  <c r="H1371" i="1" s="1"/>
  <c r="C1371" i="1"/>
  <c r="D1370" i="1"/>
  <c r="C1370" i="1"/>
  <c r="H1369" i="1"/>
  <c r="D1369" i="1"/>
  <c r="G1369" i="1" s="1"/>
  <c r="C1369" i="1"/>
  <c r="H1368" i="1"/>
  <c r="D1368" i="1"/>
  <c r="C1368" i="1"/>
  <c r="G1368" i="1" s="1"/>
  <c r="H1367" i="1"/>
  <c r="G1367" i="1"/>
  <c r="D1367" i="1"/>
  <c r="C1367" i="1"/>
  <c r="H1366" i="1"/>
  <c r="D1366" i="1"/>
  <c r="C1366" i="1"/>
  <c r="D1365" i="1"/>
  <c r="H1365" i="1" s="1"/>
  <c r="C1365" i="1"/>
  <c r="D1364" i="1"/>
  <c r="C1364" i="1"/>
  <c r="D1363" i="1"/>
  <c r="H1363" i="1" s="1"/>
  <c r="C1363" i="1"/>
  <c r="D1362" i="1"/>
  <c r="C1362" i="1"/>
  <c r="G1362" i="1" s="1"/>
  <c r="H1361" i="1"/>
  <c r="D1361" i="1"/>
  <c r="G1361" i="1" s="1"/>
  <c r="C1361" i="1"/>
  <c r="H1360" i="1"/>
  <c r="D1360" i="1"/>
  <c r="C1360" i="1"/>
  <c r="G1360" i="1" s="1"/>
  <c r="H1359" i="1"/>
  <c r="G1359" i="1"/>
  <c r="D1359" i="1"/>
  <c r="C1359" i="1"/>
  <c r="D1358" i="1"/>
  <c r="H1358" i="1" s="1"/>
  <c r="C1358" i="1"/>
  <c r="G1357" i="1"/>
  <c r="D1357" i="1"/>
  <c r="H1357" i="1" s="1"/>
  <c r="C1357" i="1"/>
  <c r="D1356" i="1"/>
  <c r="C1356" i="1"/>
  <c r="G1356" i="1" s="1"/>
  <c r="D1355" i="1"/>
  <c r="H1355" i="1" s="1"/>
  <c r="C1355" i="1"/>
  <c r="D1354" i="1"/>
  <c r="C1354" i="1"/>
  <c r="G1354" i="1" s="1"/>
  <c r="H1353" i="1"/>
  <c r="D1353" i="1"/>
  <c r="G1353" i="1" s="1"/>
  <c r="C1353" i="1"/>
  <c r="H1352" i="1"/>
  <c r="D1352" i="1"/>
  <c r="C1352" i="1"/>
  <c r="G1352" i="1" s="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H1342" i="1" s="1"/>
  <c r="C1342" i="1"/>
  <c r="H1341" i="1"/>
  <c r="G1341" i="1"/>
  <c r="D1341" i="1"/>
  <c r="C1341" i="1"/>
  <c r="D1340" i="1"/>
  <c r="H1340" i="1" s="1"/>
  <c r="C1340"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G1311" i="1" s="1"/>
  <c r="C1311" i="1"/>
  <c r="H1311" i="1" s="1"/>
  <c r="H1310" i="1"/>
  <c r="G1310" i="1"/>
  <c r="D1310" i="1"/>
  <c r="C1310" i="1"/>
  <c r="H1309" i="1"/>
  <c r="G1309" i="1"/>
  <c r="D1309" i="1"/>
  <c r="C1309" i="1"/>
  <c r="H1308" i="1"/>
  <c r="G1308" i="1"/>
  <c r="D1308" i="1"/>
  <c r="C1308" i="1"/>
  <c r="D1307" i="1"/>
  <c r="C1307" i="1"/>
  <c r="H1307" i="1" s="1"/>
  <c r="D1306" i="1"/>
  <c r="H1306" i="1" s="1"/>
  <c r="C1306" i="1"/>
  <c r="D1305" i="1"/>
  <c r="C1305" i="1"/>
  <c r="H1304" i="1"/>
  <c r="G1304" i="1"/>
  <c r="D1304" i="1"/>
  <c r="C1304" i="1"/>
  <c r="H1303" i="1"/>
  <c r="G1303" i="1"/>
  <c r="D1303" i="1"/>
  <c r="C1303" i="1"/>
  <c r="D1302" i="1"/>
  <c r="H1302" i="1" s="1"/>
  <c r="C1302" i="1"/>
  <c r="D1301" i="1"/>
  <c r="G1301" i="1" s="1"/>
  <c r="C1301" i="1"/>
  <c r="C1300" i="1"/>
  <c r="D1299" i="1"/>
  <c r="G1299" i="1" s="1"/>
  <c r="C1299" i="1"/>
  <c r="D1298" i="1"/>
  <c r="H1298" i="1" s="1"/>
  <c r="C1298" i="1"/>
  <c r="D1297" i="1"/>
  <c r="G1297" i="1" s="1"/>
  <c r="C1297" i="1"/>
  <c r="D1296" i="1"/>
  <c r="H1296" i="1" s="1"/>
  <c r="C1296" i="1"/>
  <c r="H1295" i="1"/>
  <c r="D1295" i="1"/>
  <c r="G1295" i="1" s="1"/>
  <c r="C1295" i="1"/>
  <c r="H1294" i="1"/>
  <c r="G1294" i="1"/>
  <c r="D1294" i="1"/>
  <c r="C1294" i="1"/>
  <c r="H1293" i="1"/>
  <c r="G1293" i="1"/>
  <c r="D1293" i="1"/>
  <c r="C1293" i="1"/>
  <c r="D1292" i="1"/>
  <c r="H1292" i="1" s="1"/>
  <c r="C1292" i="1"/>
  <c r="D1291" i="1"/>
  <c r="G1291" i="1" s="1"/>
  <c r="C1291" i="1"/>
  <c r="D1290" i="1"/>
  <c r="C1290" i="1"/>
  <c r="H1290" i="1" s="1"/>
  <c r="D1289" i="1"/>
  <c r="C1289" i="1"/>
  <c r="D1288" i="1"/>
  <c r="H1288" i="1" s="1"/>
  <c r="C1288" i="1"/>
  <c r="D1287" i="1"/>
  <c r="C1287" i="1"/>
  <c r="H1286" i="1"/>
  <c r="D1286" i="1"/>
  <c r="C1286" i="1"/>
  <c r="G1286" i="1" s="1"/>
  <c r="D1285" i="1"/>
  <c r="C1285" i="1"/>
  <c r="D1284" i="1"/>
  <c r="C1284" i="1"/>
  <c r="D1283" i="1"/>
  <c r="C1283" i="1"/>
  <c r="D1282" i="1"/>
  <c r="C1282" i="1"/>
  <c r="H1282" i="1" s="1"/>
  <c r="D1281" i="1"/>
  <c r="C1281" i="1"/>
  <c r="D1280" i="1"/>
  <c r="C1280" i="1"/>
  <c r="D1279" i="1"/>
  <c r="C1279" i="1"/>
  <c r="H1279" i="1" s="1"/>
  <c r="C1278" i="1"/>
  <c r="D1277" i="1"/>
  <c r="C1277" i="1"/>
  <c r="D1276" i="1"/>
  <c r="C1276" i="1"/>
  <c r="D1275" i="1"/>
  <c r="C1275" i="1"/>
  <c r="D1274" i="1"/>
  <c r="C1274" i="1"/>
  <c r="D1273" i="1"/>
  <c r="C1273" i="1"/>
  <c r="D1272" i="1"/>
  <c r="C1272" i="1"/>
  <c r="D1271" i="1"/>
  <c r="G1271" i="1" s="1"/>
  <c r="C1271" i="1"/>
  <c r="H1271" i="1" s="1"/>
  <c r="D1270" i="1"/>
  <c r="C1270" i="1"/>
  <c r="D1269" i="1"/>
  <c r="H1269" i="1" s="1"/>
  <c r="C1269" i="1"/>
  <c r="C1268" i="1"/>
  <c r="D1267" i="1"/>
  <c r="H1267" i="1" s="1"/>
  <c r="C1267" i="1"/>
  <c r="D1266" i="1"/>
  <c r="C1266" i="1"/>
  <c r="H1266" i="1" s="1"/>
  <c r="D1265" i="1"/>
  <c r="H1265" i="1" s="1"/>
  <c r="C1265" i="1"/>
  <c r="D1264" i="1"/>
  <c r="C1264" i="1"/>
  <c r="H1263" i="1"/>
  <c r="D1263" i="1"/>
  <c r="G1263" i="1" s="1"/>
  <c r="C1263" i="1"/>
  <c r="H1262" i="1"/>
  <c r="G1262" i="1"/>
  <c r="D1262" i="1"/>
  <c r="C1262" i="1"/>
  <c r="D1261" i="1"/>
  <c r="C1261" i="1"/>
  <c r="D1260" i="1"/>
  <c r="C1260" i="1"/>
  <c r="D1258" i="1"/>
  <c r="H1258" i="1" s="1"/>
  <c r="C1258" i="1"/>
  <c r="D1257" i="1"/>
  <c r="C1257" i="1"/>
  <c r="H1257" i="1" s="1"/>
  <c r="D1256" i="1"/>
  <c r="C1256" i="1"/>
  <c r="H1254" i="1"/>
  <c r="G1254" i="1"/>
  <c r="D1254" i="1"/>
  <c r="C1254" i="1"/>
  <c r="H1253" i="1"/>
  <c r="G1253" i="1"/>
  <c r="D1253" i="1"/>
  <c r="C1253" i="1"/>
  <c r="H1252" i="1"/>
  <c r="G1252" i="1"/>
  <c r="D1252" i="1"/>
  <c r="C1252" i="1"/>
  <c r="G1251"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G1203" i="1"/>
  <c r="D1203" i="1"/>
  <c r="H1203" i="1" s="1"/>
  <c r="C1203" i="1"/>
  <c r="H1202" i="1"/>
  <c r="G1202" i="1"/>
  <c r="D1202" i="1"/>
  <c r="C1202" i="1"/>
  <c r="H1201" i="1"/>
  <c r="G1201" i="1"/>
  <c r="D1201" i="1"/>
  <c r="C1201" i="1"/>
  <c r="D1200" i="1"/>
  <c r="C1200" i="1"/>
  <c r="H1200" i="1" s="1"/>
  <c r="H1199" i="1"/>
  <c r="G1199" i="1"/>
  <c r="D1199" i="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C1188" i="1"/>
  <c r="H1188" i="1" s="1"/>
  <c r="H1187" i="1"/>
  <c r="G1187" i="1"/>
  <c r="D1187" i="1"/>
  <c r="C1187" i="1"/>
  <c r="H1186" i="1"/>
  <c r="G1186" i="1"/>
  <c r="D1186" i="1"/>
  <c r="C1186" i="1"/>
  <c r="D1185" i="1"/>
  <c r="C1185" i="1"/>
  <c r="H1185" i="1" s="1"/>
  <c r="D1184" i="1"/>
  <c r="C1184" i="1"/>
  <c r="H1184" i="1" s="1"/>
  <c r="D1183" i="1"/>
  <c r="C1183" i="1"/>
  <c r="H1183" i="1" s="1"/>
  <c r="D1179" i="1"/>
  <c r="C1179" i="1"/>
  <c r="H1179" i="1" s="1"/>
  <c r="D1178" i="1"/>
  <c r="G1178" i="1" s="1"/>
  <c r="C1178" i="1"/>
  <c r="H1177" i="1"/>
  <c r="D1177" i="1"/>
  <c r="G1177" i="1" s="1"/>
  <c r="C1177" i="1"/>
  <c r="D1176" i="1"/>
  <c r="C1176" i="1"/>
  <c r="D1175" i="1"/>
  <c r="H1175" i="1" s="1"/>
  <c r="C1175" i="1"/>
  <c r="H1174" i="1"/>
  <c r="G1174" i="1"/>
  <c r="D1174" i="1"/>
  <c r="C1174" i="1"/>
  <c r="H1173" i="1"/>
  <c r="G1173" i="1"/>
  <c r="D1173" i="1"/>
  <c r="C1173" i="1"/>
  <c r="H1172" i="1"/>
  <c r="D1172" i="1"/>
  <c r="G1172" i="1" s="1"/>
  <c r="C1172" i="1"/>
  <c r="H1171" i="1"/>
  <c r="G1171" i="1"/>
  <c r="D1171" i="1"/>
  <c r="C1171" i="1"/>
  <c r="D1170" i="1"/>
  <c r="G1170" i="1" s="1"/>
  <c r="C1170" i="1"/>
  <c r="D1169" i="1"/>
  <c r="H1169" i="1" s="1"/>
  <c r="C1169" i="1"/>
  <c r="H1168" i="1"/>
  <c r="D1168" i="1"/>
  <c r="G1168" i="1" s="1"/>
  <c r="C1168" i="1"/>
  <c r="G1167" i="1"/>
  <c r="D1167" i="1"/>
  <c r="H1167" i="1" s="1"/>
  <c r="C1167" i="1"/>
  <c r="D1166" i="1"/>
  <c r="G1166" i="1" s="1"/>
  <c r="C1166" i="1"/>
  <c r="D1165" i="1"/>
  <c r="C1165" i="1"/>
  <c r="H1165" i="1" s="1"/>
  <c r="H1164" i="1"/>
  <c r="G1164" i="1"/>
  <c r="D1164" i="1"/>
  <c r="C1164" i="1"/>
  <c r="G1163" i="1"/>
  <c r="D1163" i="1"/>
  <c r="H1163" i="1" s="1"/>
  <c r="C1163" i="1"/>
  <c r="H1162" i="1"/>
  <c r="D1162" i="1"/>
  <c r="G1162" i="1" s="1"/>
  <c r="C1162" i="1"/>
  <c r="D1161" i="1"/>
  <c r="H1161" i="1" s="1"/>
  <c r="C1161" i="1"/>
  <c r="G1160" i="1"/>
  <c r="D1160" i="1"/>
  <c r="H1160" i="1" s="1"/>
  <c r="C1160" i="1"/>
  <c r="H1159" i="1"/>
  <c r="G1159" i="1"/>
  <c r="D1159" i="1"/>
  <c r="C1159" i="1"/>
  <c r="D1158" i="1"/>
  <c r="H1158" i="1" s="1"/>
  <c r="C1158" i="1"/>
  <c r="D1157" i="1"/>
  <c r="G1157" i="1" s="1"/>
  <c r="C1157" i="1"/>
  <c r="G1156" i="1"/>
  <c r="D1156" i="1"/>
  <c r="H1156" i="1" s="1"/>
  <c r="C1156" i="1"/>
  <c r="D1155" i="1"/>
  <c r="H1155" i="1" s="1"/>
  <c r="C1155" i="1"/>
  <c r="D1154" i="1"/>
  <c r="H1154" i="1" s="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H1092" i="1" s="1"/>
  <c r="H1091" i="1"/>
  <c r="G1091" i="1"/>
  <c r="D1091" i="1"/>
  <c r="C1091" i="1"/>
  <c r="H1090" i="1"/>
  <c r="G1090" i="1"/>
  <c r="D1090" i="1"/>
  <c r="C1090" i="1"/>
  <c r="H1089" i="1"/>
  <c r="G1089" i="1"/>
  <c r="D1089" i="1"/>
  <c r="C1089" i="1"/>
  <c r="H1088" i="1"/>
  <c r="G1088" i="1"/>
  <c r="D1088" i="1"/>
  <c r="C1088" i="1"/>
  <c r="D1087" i="1"/>
  <c r="C1087" i="1"/>
  <c r="H1087" i="1" s="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C1078" i="1"/>
  <c r="H1078" i="1" s="1"/>
  <c r="H1077" i="1"/>
  <c r="G1077" i="1"/>
  <c r="D1077" i="1"/>
  <c r="C1077" i="1"/>
  <c r="D1076" i="1"/>
  <c r="C1076" i="1"/>
  <c r="H1076" i="1" s="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C1060" i="1"/>
  <c r="D1059" i="1"/>
  <c r="C1059" i="1"/>
  <c r="H1059" i="1" s="1"/>
  <c r="H1058" i="1"/>
  <c r="G1058" i="1"/>
  <c r="D1058" i="1"/>
  <c r="C1058" i="1"/>
  <c r="D1057" i="1"/>
  <c r="C1057" i="1"/>
  <c r="H1057" i="1" s="1"/>
  <c r="H1056" i="1"/>
  <c r="G1056" i="1"/>
  <c r="D1056" i="1"/>
  <c r="C1056" i="1"/>
  <c r="D1055" i="1"/>
  <c r="C1055" i="1"/>
  <c r="H1055" i="1" s="1"/>
  <c r="H1054" i="1"/>
  <c r="G1054" i="1"/>
  <c r="D1054" i="1"/>
  <c r="C1054" i="1"/>
  <c r="H1053" i="1"/>
  <c r="G1053" i="1"/>
  <c r="D1053" i="1"/>
  <c r="C1053" i="1"/>
  <c r="D1052" i="1"/>
  <c r="G1052" i="1" s="1"/>
  <c r="C1052" i="1"/>
  <c r="H1052" i="1" s="1"/>
  <c r="H1051" i="1"/>
  <c r="G1051" i="1"/>
  <c r="D1051" i="1"/>
  <c r="C1051" i="1"/>
  <c r="D1050" i="1"/>
  <c r="C1050" i="1"/>
  <c r="H1050" i="1" s="1"/>
  <c r="H1049" i="1"/>
  <c r="G1049" i="1"/>
  <c r="D1049" i="1"/>
  <c r="C1049" i="1"/>
  <c r="H1048" i="1"/>
  <c r="G1048" i="1"/>
  <c r="D1048" i="1"/>
  <c r="C1048" i="1"/>
  <c r="H1047" i="1"/>
  <c r="G1047" i="1"/>
  <c r="D1047" i="1"/>
  <c r="C1047" i="1"/>
  <c r="H1046" i="1"/>
  <c r="G1046" i="1"/>
  <c r="D1046" i="1"/>
  <c r="C1046" i="1"/>
  <c r="D1045" i="1"/>
  <c r="C1045" i="1"/>
  <c r="H1045" i="1" s="1"/>
  <c r="H1044" i="1"/>
  <c r="G1044" i="1"/>
  <c r="D1044" i="1"/>
  <c r="C1044" i="1"/>
  <c r="H1043" i="1"/>
  <c r="G1043" i="1"/>
  <c r="D1043" i="1"/>
  <c r="C1043" i="1"/>
  <c r="D1042" i="1"/>
  <c r="C1042" i="1"/>
  <c r="H1042" i="1" s="1"/>
  <c r="D1041" i="1"/>
  <c r="C1041" i="1"/>
  <c r="H1041" i="1" s="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H1032" i="1"/>
  <c r="G1032" i="1"/>
  <c r="D1032" i="1"/>
  <c r="C1032" i="1"/>
  <c r="D1031" i="1"/>
  <c r="C1031" i="1"/>
  <c r="H1031" i="1" s="1"/>
  <c r="D1030" i="1"/>
  <c r="C1030" i="1"/>
  <c r="H1030" i="1" s="1"/>
  <c r="D1029" i="1"/>
  <c r="C1029" i="1"/>
  <c r="H1029" i="1" s="1"/>
  <c r="H1028" i="1"/>
  <c r="G1028" i="1"/>
  <c r="D1028" i="1"/>
  <c r="C1028" i="1"/>
  <c r="D1027" i="1"/>
  <c r="C1027" i="1"/>
  <c r="H1027" i="1" s="1"/>
  <c r="D1026" i="1"/>
  <c r="C1026" i="1"/>
  <c r="H1026" i="1" s="1"/>
  <c r="H1025" i="1"/>
  <c r="D1025" i="1"/>
  <c r="C1025" i="1"/>
  <c r="G1025" i="1" s="1"/>
  <c r="D1024" i="1"/>
  <c r="C1024" i="1"/>
  <c r="D1023" i="1"/>
  <c r="C1023" i="1"/>
  <c r="H1023" i="1" s="1"/>
  <c r="H1022" i="1"/>
  <c r="G1022" i="1"/>
  <c r="D1022" i="1"/>
  <c r="C1022" i="1"/>
  <c r="H1021" i="1"/>
  <c r="G1021" i="1"/>
  <c r="D1021" i="1"/>
  <c r="C1021" i="1"/>
  <c r="D1020" i="1"/>
  <c r="C1020" i="1"/>
  <c r="H1020" i="1" s="1"/>
  <c r="H1019" i="1"/>
  <c r="G1019" i="1"/>
  <c r="D1019" i="1"/>
  <c r="C1019" i="1"/>
  <c r="D1018" i="1"/>
  <c r="C1018" i="1"/>
  <c r="H1018" i="1" s="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G848" i="1"/>
  <c r="D848" i="1"/>
  <c r="H848" i="1" s="1"/>
  <c r="C848" i="1"/>
  <c r="H847" i="1"/>
  <c r="G847" i="1"/>
  <c r="D847" i="1"/>
  <c r="C847" i="1"/>
  <c r="H846" i="1"/>
  <c r="G846" i="1"/>
  <c r="D846" i="1"/>
  <c r="C846" i="1"/>
  <c r="H845" i="1"/>
  <c r="G845" i="1"/>
  <c r="D845" i="1"/>
  <c r="C845" i="1"/>
  <c r="G844" i="1"/>
  <c r="D844" i="1"/>
  <c r="H844" i="1" s="1"/>
  <c r="C844" i="1"/>
  <c r="D843" i="1"/>
  <c r="H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D677" i="1"/>
  <c r="G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H649" i="1" s="1"/>
  <c r="C649" i="1"/>
  <c r="D648" i="1"/>
  <c r="G648" i="1" s="1"/>
  <c r="C648" i="1"/>
  <c r="D647" i="1"/>
  <c r="H647" i="1" s="1"/>
  <c r="C647" i="1"/>
  <c r="D646" i="1"/>
  <c r="H646" i="1" s="1"/>
  <c r="C646" i="1"/>
  <c r="D645" i="1"/>
  <c r="H645" i="1" s="1"/>
  <c r="C645" i="1"/>
  <c r="C642" i="1"/>
  <c r="D636" i="1"/>
  <c r="H636" i="1" s="1"/>
  <c r="C636" i="1"/>
  <c r="D635" i="1"/>
  <c r="H635" i="1" s="1"/>
  <c r="C635" i="1"/>
  <c r="H632" i="1"/>
  <c r="G632" i="1"/>
  <c r="D632" i="1"/>
  <c r="C632" i="1"/>
  <c r="H631" i="1"/>
  <c r="G631" i="1"/>
  <c r="D631" i="1"/>
  <c r="C631"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C426" i="1"/>
  <c r="D423" i="1"/>
  <c r="H423" i="1" s="1"/>
  <c r="C423" i="1"/>
  <c r="C422" i="1"/>
  <c r="D421" i="1"/>
  <c r="H421" i="1" s="1"/>
  <c r="C421" i="1"/>
  <c r="D416" i="1"/>
  <c r="H416" i="1" s="1"/>
  <c r="C416"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D377" i="1"/>
  <c r="H377" i="1" s="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D300" i="1"/>
  <c r="G300" i="1" s="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H268" i="1"/>
  <c r="G268" i="1"/>
  <c r="D268" i="1"/>
  <c r="C268" i="1"/>
  <c r="D267" i="1"/>
  <c r="G267" i="1" s="1"/>
  <c r="C267" i="1"/>
  <c r="G266" i="1"/>
  <c r="D266" i="1"/>
  <c r="H266" i="1" s="1"/>
  <c r="C266"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D195" i="1"/>
  <c r="H195" i="1" s="1"/>
  <c r="C195" i="1"/>
  <c r="H194" i="1"/>
  <c r="G194" i="1"/>
  <c r="D194" i="1"/>
  <c r="C194" i="1"/>
  <c r="D193" i="1"/>
  <c r="G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D181" i="1"/>
  <c r="H181" i="1" s="1"/>
  <c r="C181" i="1"/>
  <c r="H180" i="1"/>
  <c r="G180" i="1"/>
  <c r="D180" i="1"/>
  <c r="C180" i="1"/>
  <c r="D179" i="1"/>
  <c r="H179" i="1" s="1"/>
  <c r="C179" i="1"/>
  <c r="D178" i="1"/>
  <c r="H178" i="1" s="1"/>
  <c r="C178" i="1"/>
  <c r="D177" i="1"/>
  <c r="H177" i="1" s="1"/>
  <c r="C177" i="1"/>
  <c r="D176" i="1"/>
  <c r="H176" i="1" s="1"/>
  <c r="C176" i="1"/>
  <c r="D175" i="1"/>
  <c r="H175" i="1" s="1"/>
  <c r="C175" i="1"/>
  <c r="D174" i="1"/>
  <c r="H174" i="1" s="1"/>
  <c r="C174" i="1"/>
  <c r="D173" i="1"/>
  <c r="H173" i="1" s="1"/>
  <c r="C173" i="1"/>
  <c r="H172" i="1"/>
  <c r="G172" i="1"/>
  <c r="D172" i="1"/>
  <c r="C172" i="1"/>
  <c r="D171" i="1"/>
  <c r="H171" i="1" s="1"/>
  <c r="C171" i="1"/>
  <c r="D170" i="1"/>
  <c r="H170" i="1" s="1"/>
  <c r="C170" i="1"/>
  <c r="H169" i="1"/>
  <c r="D169" i="1"/>
  <c r="G169" i="1" s="1"/>
  <c r="C169" i="1"/>
  <c r="D168" i="1"/>
  <c r="H168" i="1" s="1"/>
  <c r="C168" i="1"/>
  <c r="H167" i="1"/>
  <c r="D167" i="1"/>
  <c r="G167" i="1" s="1"/>
  <c r="C167" i="1"/>
  <c r="C166" i="1"/>
  <c r="D165" i="1"/>
  <c r="H165" i="1" s="1"/>
  <c r="C165" i="1"/>
  <c r="H164" i="1"/>
  <c r="D164" i="1"/>
  <c r="G164" i="1" s="1"/>
  <c r="C164" i="1"/>
  <c r="D163" i="1"/>
  <c r="H163" i="1" s="1"/>
  <c r="C163" i="1"/>
  <c r="H162" i="1"/>
  <c r="D162" i="1"/>
  <c r="G162" i="1" s="1"/>
  <c r="C162" i="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D132" i="1"/>
  <c r="H132" i="1" s="1"/>
  <c r="C132" i="1"/>
  <c r="G131" i="1"/>
  <c r="D131" i="1"/>
  <c r="H131" i="1" s="1"/>
  <c r="C131" i="1"/>
  <c r="D130" i="1"/>
  <c r="H130" i="1" s="1"/>
  <c r="C130" i="1"/>
  <c r="H129" i="1"/>
  <c r="G129" i="1"/>
  <c r="D129" i="1"/>
  <c r="C129" i="1"/>
  <c r="H128" i="1"/>
  <c r="G128" i="1"/>
  <c r="D128" i="1"/>
  <c r="C128" i="1"/>
  <c r="G127" i="1"/>
  <c r="D127" i="1"/>
  <c r="H127" i="1" s="1"/>
  <c r="C127" i="1"/>
  <c r="H126" i="1"/>
  <c r="D126" i="1"/>
  <c r="G126" i="1" s="1"/>
  <c r="C126" i="1"/>
  <c r="D125" i="1"/>
  <c r="G125" i="1" s="1"/>
  <c r="C125" i="1"/>
  <c r="H124" i="1"/>
  <c r="G124" i="1"/>
  <c r="D124" i="1"/>
  <c r="C124" i="1"/>
  <c r="H123" i="1"/>
  <c r="G123" i="1"/>
  <c r="D123" i="1"/>
  <c r="C123" i="1"/>
  <c r="H122" i="1"/>
  <c r="G122" i="1"/>
  <c r="D122" i="1"/>
  <c r="C122" i="1"/>
  <c r="D121" i="1"/>
  <c r="G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737" i="1" l="1"/>
  <c r="F244" i="9"/>
  <c r="H1626" i="1"/>
  <c r="H1683" i="1"/>
  <c r="G1682" i="1"/>
  <c r="H1603" i="1"/>
  <c r="G1609" i="1"/>
  <c r="C1604" i="1"/>
  <c r="H1604" i="1" s="1"/>
  <c r="D1538" i="1"/>
  <c r="G1541" i="1"/>
  <c r="H1541" i="1"/>
  <c r="G1513" i="1"/>
  <c r="H1522" i="1"/>
  <c r="I30" i="3"/>
  <c r="D1510" i="1"/>
  <c r="F115" i="6"/>
  <c r="D1511" i="1"/>
  <c r="H1305" i="1"/>
  <c r="H1339" i="1"/>
  <c r="H1390" i="1"/>
  <c r="H1394" i="1"/>
  <c r="H1384" i="1"/>
  <c r="H1396" i="1"/>
  <c r="G1385" i="1"/>
  <c r="H1389" i="1"/>
  <c r="H1395" i="1"/>
  <c r="H1392" i="1"/>
  <c r="G1399" i="1"/>
  <c r="G1393" i="1"/>
  <c r="H1387" i="1"/>
  <c r="H1397" i="1"/>
  <c r="H1400" i="1"/>
  <c r="H1289" i="1"/>
  <c r="G1287" i="1"/>
  <c r="H1285" i="1"/>
  <c r="H1284" i="1"/>
  <c r="H1283" i="1"/>
  <c r="G1281" i="1"/>
  <c r="G1282" i="1"/>
  <c r="H1280" i="1"/>
  <c r="G1279" i="1"/>
  <c r="H1272" i="1"/>
  <c r="H1276" i="1"/>
  <c r="H1273" i="1"/>
  <c r="H1277" i="1"/>
  <c r="H1270" i="1"/>
  <c r="H1274" i="1"/>
  <c r="H1268" i="1"/>
  <c r="H1275" i="1"/>
  <c r="G1277" i="1"/>
  <c r="G1276" i="1"/>
  <c r="G1275" i="1"/>
  <c r="G1274" i="1"/>
  <c r="G1273" i="1"/>
  <c r="G1272" i="1"/>
  <c r="G1270" i="1"/>
  <c r="G1269" i="1"/>
  <c r="G1268" i="1"/>
  <c r="G1280" i="1"/>
  <c r="G1285" i="1"/>
  <c r="G1284" i="1"/>
  <c r="G1283" i="1"/>
  <c r="G1289" i="1"/>
  <c r="G1288" i="1"/>
  <c r="H1299" i="1"/>
  <c r="G1298" i="1"/>
  <c r="H1297" i="1"/>
  <c r="G1296" i="1"/>
  <c r="G1292" i="1"/>
  <c r="H1300" i="1"/>
  <c r="G1300" i="1"/>
  <c r="H1301" i="1"/>
  <c r="G1302" i="1"/>
  <c r="E340" i="9"/>
  <c r="B340" i="9" s="1"/>
  <c r="G1389" i="1"/>
  <c r="E335" i="9"/>
  <c r="B335" i="9" s="1"/>
  <c r="G1388" i="1"/>
  <c r="G1386" i="1"/>
  <c r="H1385" i="1"/>
  <c r="G1384" i="1"/>
  <c r="G1258" i="1"/>
  <c r="H1256" i="1"/>
  <c r="G1267" i="1"/>
  <c r="G1158" i="1"/>
  <c r="H1157" i="1"/>
  <c r="G1154" i="1"/>
  <c r="H1178" i="1"/>
  <c r="F171" i="5"/>
  <c r="G1176" i="1"/>
  <c r="G1175" i="1"/>
  <c r="H1170" i="1"/>
  <c r="G1169" i="1"/>
  <c r="H1166" i="1"/>
  <c r="G636" i="1"/>
  <c r="G635" i="1"/>
  <c r="G645" i="1"/>
  <c r="G416" i="1"/>
  <c r="G302" i="1"/>
  <c r="G301" i="1"/>
  <c r="G717" i="1"/>
  <c r="G695" i="1"/>
  <c r="E38" i="9"/>
  <c r="G653" i="1"/>
  <c r="G651" i="1"/>
  <c r="B296" i="9"/>
  <c r="H1261" i="1"/>
  <c r="E31" i="9"/>
  <c r="B31" i="9" s="1"/>
  <c r="G1681" i="1"/>
  <c r="G1657" i="1"/>
  <c r="G1654" i="1"/>
  <c r="G1638" i="1"/>
  <c r="H1634" i="1"/>
  <c r="G1634" i="1"/>
  <c r="G1633" i="1"/>
  <c r="H1631" i="1"/>
  <c r="G1630" i="1"/>
  <c r="H1623" i="1"/>
  <c r="G1602" i="1"/>
  <c r="G1601" i="1"/>
  <c r="G1594" i="1"/>
  <c r="G1593" i="1"/>
  <c r="H1591" i="1"/>
  <c r="H1587" i="1"/>
  <c r="D6" i="8"/>
  <c r="C1583" i="1" s="1"/>
  <c r="G1583" i="1" s="1"/>
  <c r="G1585" i="1"/>
  <c r="F236" i="9"/>
  <c r="B236" i="9" s="1"/>
  <c r="E326" i="9"/>
  <c r="B326" i="9" s="1"/>
  <c r="E329" i="9"/>
  <c r="B329" i="9" s="1"/>
  <c r="E311" i="9"/>
  <c r="B311" i="9" s="1"/>
  <c r="G1370" i="1"/>
  <c r="G1342" i="1"/>
  <c r="G1340" i="1"/>
  <c r="G1339" i="1"/>
  <c r="G1307" i="1"/>
  <c r="G1306" i="1"/>
  <c r="G1305" i="1"/>
  <c r="H1291" i="1"/>
  <c r="F274" i="5"/>
  <c r="G1290" i="1"/>
  <c r="H1278" i="1"/>
  <c r="G1278" i="1"/>
  <c r="H1281" i="1"/>
  <c r="H1287" i="1"/>
  <c r="F260" i="5"/>
  <c r="E304" i="9"/>
  <c r="B304" i="9" s="1"/>
  <c r="G1266" i="1"/>
  <c r="D255" i="5"/>
  <c r="C1259" i="1" s="1"/>
  <c r="H1264" i="1"/>
  <c r="G1264" i="1"/>
  <c r="G1265" i="1"/>
  <c r="G1260" i="1"/>
  <c r="E303" i="9"/>
  <c r="B303" i="9" s="1"/>
  <c r="H1260" i="1"/>
  <c r="G1261" i="1"/>
  <c r="G1256" i="1"/>
  <c r="G1257" i="1"/>
  <c r="G1200" i="1"/>
  <c r="G1198" i="1"/>
  <c r="E178" i="5"/>
  <c r="G1188" i="1"/>
  <c r="G1185" i="1"/>
  <c r="D178" i="5"/>
  <c r="C1182" i="1" s="1"/>
  <c r="F181" i="5"/>
  <c r="G1184" i="1"/>
  <c r="G1183" i="1"/>
  <c r="H1176" i="1"/>
  <c r="G1179" i="1"/>
  <c r="G1165" i="1"/>
  <c r="G1155" i="1"/>
  <c r="G1161" i="1"/>
  <c r="E147" i="5"/>
  <c r="D1152" i="1" s="1"/>
  <c r="F82" i="5"/>
  <c r="G1092" i="1"/>
  <c r="G1087" i="1"/>
  <c r="F341" i="9"/>
  <c r="G1076" i="1"/>
  <c r="G1078" i="1"/>
  <c r="G1060" i="1"/>
  <c r="H1060" i="1"/>
  <c r="G1057" i="1"/>
  <c r="G1059" i="1"/>
  <c r="G1050" i="1"/>
  <c r="G1055" i="1"/>
  <c r="G1045" i="1"/>
  <c r="G1042" i="1"/>
  <c r="F35" i="5"/>
  <c r="H1040" i="1"/>
  <c r="G1041" i="1"/>
  <c r="G1040" i="1"/>
  <c r="G1033" i="1"/>
  <c r="G1031" i="1"/>
  <c r="G1030" i="1"/>
  <c r="G1029" i="1"/>
  <c r="G1027" i="1"/>
  <c r="G1026" i="1"/>
  <c r="H1024" i="1"/>
  <c r="F19" i="5"/>
  <c r="G1024" i="1"/>
  <c r="G1023" i="1"/>
  <c r="G1018" i="1"/>
  <c r="G1020" i="1"/>
  <c r="E320" i="9"/>
  <c r="B320" i="9" s="1"/>
  <c r="E37" i="9"/>
  <c r="B37" i="9" s="1"/>
  <c r="E307" i="9"/>
  <c r="B307" i="9" s="1"/>
  <c r="G843" i="1"/>
  <c r="G737" i="1"/>
  <c r="G729" i="1"/>
  <c r="G727" i="1"/>
  <c r="G726" i="1"/>
  <c r="G725" i="1"/>
  <c r="G678" i="1"/>
  <c r="H648" i="1"/>
  <c r="G647" i="1"/>
  <c r="G649" i="1"/>
  <c r="G646" i="1"/>
  <c r="F656" i="4"/>
  <c r="G415" i="1"/>
  <c r="G388" i="1"/>
  <c r="G389" i="1"/>
  <c r="G381" i="1"/>
  <c r="G377" i="1"/>
  <c r="G374" i="1"/>
  <c r="G375" i="1"/>
  <c r="G318" i="1"/>
  <c r="G317" i="1"/>
  <c r="H300" i="1"/>
  <c r="G423" i="1"/>
  <c r="G299" i="1"/>
  <c r="D422" i="1"/>
  <c r="G422" i="1" s="1"/>
  <c r="H298" i="1"/>
  <c r="G421" i="1"/>
  <c r="G642" i="1"/>
  <c r="F426" i="4"/>
  <c r="E294" i="9"/>
  <c r="B294" i="9" s="1"/>
  <c r="G270" i="1"/>
  <c r="G272" i="1"/>
  <c r="E273" i="4"/>
  <c r="D269" i="1" s="1"/>
  <c r="H267" i="1"/>
  <c r="H265" i="1"/>
  <c r="F269" i="4"/>
  <c r="E81" i="9"/>
  <c r="B81" i="9" s="1"/>
  <c r="G212" i="1"/>
  <c r="F216" i="4"/>
  <c r="G213" i="1"/>
  <c r="G197" i="1"/>
  <c r="G195" i="1"/>
  <c r="E57" i="9"/>
  <c r="B57" i="9" s="1"/>
  <c r="B244" i="9"/>
  <c r="F243" i="9"/>
  <c r="H193" i="1"/>
  <c r="G190" i="1"/>
  <c r="G192" i="1"/>
  <c r="E55" i="9"/>
  <c r="B55" i="9" s="1"/>
  <c r="F242" i="9"/>
  <c r="B242" i="9" s="1"/>
  <c r="G181" i="1"/>
  <c r="F238" i="9"/>
  <c r="B238" i="9" s="1"/>
  <c r="G179" i="1"/>
  <c r="G178" i="1"/>
  <c r="G177" i="1"/>
  <c r="G176" i="1"/>
  <c r="G174" i="1"/>
  <c r="F178" i="4"/>
  <c r="G175" i="1"/>
  <c r="G173" i="1"/>
  <c r="G171" i="1"/>
  <c r="G170" i="1"/>
  <c r="G168" i="1"/>
  <c r="G166" i="1"/>
  <c r="H166" i="1"/>
  <c r="F170" i="4"/>
  <c r="G165" i="1"/>
  <c r="G163" i="1"/>
  <c r="D161" i="1"/>
  <c r="H161" i="1" s="1"/>
  <c r="E49" i="9"/>
  <c r="B49" i="9" s="1"/>
  <c r="G156" i="1"/>
  <c r="G158" i="1"/>
  <c r="E153" i="4"/>
  <c r="D149" i="1" s="1"/>
  <c r="G155" i="1"/>
  <c r="B237" i="9"/>
  <c r="H149" i="1"/>
  <c r="G149" i="1"/>
  <c r="G151" i="1"/>
  <c r="G150" i="1"/>
  <c r="G133" i="1"/>
  <c r="G130" i="1"/>
  <c r="G132" i="1"/>
  <c r="F135" i="4"/>
  <c r="H121" i="1"/>
  <c r="H125" i="1"/>
  <c r="G108" i="1"/>
  <c r="E46" i="9"/>
  <c r="B46" i="9" s="1"/>
  <c r="G113" i="1"/>
  <c r="G79" i="1"/>
  <c r="G81" i="1"/>
  <c r="E82" i="4"/>
  <c r="D78" i="1" s="1"/>
  <c r="D64" i="1"/>
  <c r="F68" i="4"/>
  <c r="G65" i="1"/>
  <c r="E312" i="9"/>
  <c r="B312" i="9" s="1"/>
  <c r="E322" i="9"/>
  <c r="B322" i="9" s="1"/>
  <c r="E327" i="9"/>
  <c r="B327" i="9" s="1"/>
  <c r="H630" i="1"/>
  <c r="G630" i="1"/>
  <c r="H32" i="1"/>
  <c r="G32" i="1"/>
  <c r="H1494" i="1"/>
  <c r="G1494" i="1"/>
  <c r="H1528" i="1"/>
  <c r="G1528" i="1"/>
  <c r="J1564" i="1"/>
  <c r="G1564" i="1"/>
  <c r="H1668" i="1"/>
  <c r="G1668" i="1"/>
  <c r="G1365" i="1"/>
  <c r="G1381" i="1"/>
  <c r="G1397" i="1"/>
  <c r="G1413" i="1"/>
  <c r="G1429" i="1"/>
  <c r="G1443" i="1"/>
  <c r="J1544" i="1"/>
  <c r="H1544" i="1"/>
  <c r="H1554" i="1"/>
  <c r="G1554" i="1"/>
  <c r="I1554" i="1" s="1"/>
  <c r="J1554" i="1"/>
  <c r="F82" i="4"/>
  <c r="F90" i="6"/>
  <c r="D89" i="6"/>
  <c r="C1486" i="1"/>
  <c r="H1356" i="1"/>
  <c r="G1363" i="1"/>
  <c r="H1372" i="1"/>
  <c r="G1379" i="1"/>
  <c r="H1388" i="1"/>
  <c r="G1395" i="1"/>
  <c r="G1411" i="1"/>
  <c r="G1427" i="1"/>
  <c r="G1441" i="1"/>
  <c r="G1457" i="1"/>
  <c r="G1516" i="1"/>
  <c r="H1526" i="1"/>
  <c r="G1526" i="1"/>
  <c r="H1564" i="1"/>
  <c r="H1652" i="1"/>
  <c r="G1652" i="1"/>
  <c r="D424" i="1"/>
  <c r="D426" i="1"/>
  <c r="H1354" i="1"/>
  <c r="G1366" i="1"/>
  <c r="H1370" i="1"/>
  <c r="G1382" i="1"/>
  <c r="H1386" i="1"/>
  <c r="G1398" i="1"/>
  <c r="G1409" i="1"/>
  <c r="G1414" i="1"/>
  <c r="G1425" i="1"/>
  <c r="G1430" i="1"/>
  <c r="G1439" i="1"/>
  <c r="G1444" i="1"/>
  <c r="G1455" i="1"/>
  <c r="G1504" i="1"/>
  <c r="H1512" i="1"/>
  <c r="G1512" i="1"/>
  <c r="G1544" i="1"/>
  <c r="I1544" i="1" s="1"/>
  <c r="H1550" i="1"/>
  <c r="G1550" i="1"/>
  <c r="J1550" i="1"/>
  <c r="J1567" i="1"/>
  <c r="H1567" i="1"/>
  <c r="G1567" i="1"/>
  <c r="I1567" i="1" s="1"/>
  <c r="G1364" i="1"/>
  <c r="G1380" i="1"/>
  <c r="G1396" i="1"/>
  <c r="G1412" i="1"/>
  <c r="G1428" i="1"/>
  <c r="G1442" i="1"/>
  <c r="J1568" i="1"/>
  <c r="G1568" i="1"/>
  <c r="I1568" i="1" s="1"/>
  <c r="H1568" i="1"/>
  <c r="H1620" i="1"/>
  <c r="G1620" i="1"/>
  <c r="H1636" i="1"/>
  <c r="G1636" i="1"/>
  <c r="H1684" i="1"/>
  <c r="G1684" i="1"/>
  <c r="G1355" i="1"/>
  <c r="H1364" i="1"/>
  <c r="G1371" i="1"/>
  <c r="H1380" i="1"/>
  <c r="G1387" i="1"/>
  <c r="G1403" i="1"/>
  <c r="G1419" i="1"/>
  <c r="G1433" i="1"/>
  <c r="G1449" i="1"/>
  <c r="H1496" i="1"/>
  <c r="G1496" i="1"/>
  <c r="J1561" i="1"/>
  <c r="G1561" i="1"/>
  <c r="I1561" i="1" s="1"/>
  <c r="H1561" i="1"/>
  <c r="H1613" i="1"/>
  <c r="G1613" i="1"/>
  <c r="D425" i="1"/>
  <c r="G1358" i="1"/>
  <c r="H1362" i="1"/>
  <c r="G1374" i="1"/>
  <c r="H1378" i="1"/>
  <c r="G1390" i="1"/>
  <c r="G1406" i="1"/>
  <c r="G1422" i="1"/>
  <c r="G1436" i="1"/>
  <c r="G1452" i="1"/>
  <c r="G1532" i="1"/>
  <c r="J1557" i="1"/>
  <c r="G1557" i="1"/>
  <c r="H1557" i="1"/>
  <c r="J1580" i="1"/>
  <c r="H1580" i="1"/>
  <c r="G1580" i="1"/>
  <c r="I1580" i="1" s="1"/>
  <c r="H1596" i="1"/>
  <c r="G1596" i="1"/>
  <c r="H1605" i="1"/>
  <c r="G1605" i="1"/>
  <c r="J1573" i="1"/>
  <c r="H1573" i="1"/>
  <c r="G1573" i="1"/>
  <c r="I1578" i="1"/>
  <c r="J1581" i="1"/>
  <c r="G1581" i="1"/>
  <c r="I1581" i="1" s="1"/>
  <c r="H1588" i="1"/>
  <c r="G1588" i="1"/>
  <c r="H1597" i="1"/>
  <c r="G1597" i="1"/>
  <c r="H1676" i="1"/>
  <c r="G1676" i="1"/>
  <c r="H24" i="9"/>
  <c r="G24" i="9"/>
  <c r="F153" i="4"/>
  <c r="F264" i="5"/>
  <c r="D251" i="5"/>
  <c r="J1543" i="1"/>
  <c r="H1543" i="1"/>
  <c r="J1547" i="1"/>
  <c r="H1547" i="1"/>
  <c r="J1551" i="1"/>
  <c r="G1551" i="1"/>
  <c r="G1555" i="1"/>
  <c r="J1574" i="1"/>
  <c r="G1574" i="1"/>
  <c r="H1589" i="1"/>
  <c r="G1589" i="1"/>
  <c r="F7" i="4"/>
  <c r="D106" i="4"/>
  <c r="F120" i="4"/>
  <c r="G1506" i="1"/>
  <c r="G1522" i="1"/>
  <c r="G1543" i="1"/>
  <c r="I1543" i="1" s="1"/>
  <c r="G1547" i="1"/>
  <c r="H1551" i="1"/>
  <c r="H1555" i="1"/>
  <c r="H1571" i="1"/>
  <c r="G1571" i="1"/>
  <c r="H1574" i="1"/>
  <c r="H1660" i="1"/>
  <c r="G1660" i="1"/>
  <c r="E7" i="4"/>
  <c r="F203" i="4"/>
  <c r="D202" i="4"/>
  <c r="D51" i="8"/>
  <c r="C1629" i="1"/>
  <c r="H1669" i="1"/>
  <c r="G1669" i="1"/>
  <c r="D140" i="4"/>
  <c r="F141" i="4"/>
  <c r="H1542" i="1"/>
  <c r="G1542" i="1"/>
  <c r="H1546" i="1"/>
  <c r="G1546" i="1"/>
  <c r="I1546" i="1" s="1"/>
  <c r="H1560" i="1"/>
  <c r="G1560" i="1"/>
  <c r="H1565" i="1"/>
  <c r="I1565" i="1" s="1"/>
  <c r="H1577" i="1"/>
  <c r="G1577" i="1"/>
  <c r="H1612" i="1"/>
  <c r="G1612" i="1"/>
  <c r="H1644" i="1"/>
  <c r="G1644" i="1"/>
  <c r="J1566" i="1"/>
  <c r="J1570" i="1"/>
  <c r="J1576" i="1"/>
  <c r="J1579" i="1"/>
  <c r="D164" i="4"/>
  <c r="D152" i="4" s="1"/>
  <c r="E202" i="4"/>
  <c r="D198" i="1" s="1"/>
  <c r="D273" i="4"/>
  <c r="F278" i="4"/>
  <c r="F322" i="4"/>
  <c r="D321" i="4"/>
  <c r="E536" i="4"/>
  <c r="G156" i="9"/>
  <c r="E156" i="9" s="1"/>
  <c r="B156" i="9" s="1"/>
  <c r="F607" i="4"/>
  <c r="D12" i="5"/>
  <c r="F71" i="5"/>
  <c r="E70" i="5"/>
  <c r="G315" i="9"/>
  <c r="G316" i="9"/>
  <c r="E316" i="9" s="1"/>
  <c r="B316" i="9" s="1"/>
  <c r="F150" i="5"/>
  <c r="G336" i="9"/>
  <c r="D177" i="5"/>
  <c r="F178" i="5"/>
  <c r="F252" i="5"/>
  <c r="G205" i="9"/>
  <c r="E205" i="9" s="1"/>
  <c r="B205" i="9" s="1"/>
  <c r="D43" i="4"/>
  <c r="E164" i="4"/>
  <c r="D160" i="1" s="1"/>
  <c r="D262" i="4"/>
  <c r="E321" i="4"/>
  <c r="G195" i="9"/>
  <c r="E195" i="9" s="1"/>
  <c r="B195" i="9" s="1"/>
  <c r="D536" i="4"/>
  <c r="F537" i="4"/>
  <c r="D584" i="4"/>
  <c r="F585" i="4"/>
  <c r="F13" i="5"/>
  <c r="E12" i="5"/>
  <c r="G1637" i="1"/>
  <c r="G1645" i="1"/>
  <c r="G1653" i="1"/>
  <c r="G1661" i="1"/>
  <c r="G1677" i="1"/>
  <c r="G1685" i="1"/>
  <c r="D597" i="4"/>
  <c r="E219" i="5"/>
  <c r="D35" i="6"/>
  <c r="D6" i="7"/>
  <c r="B38" i="9"/>
  <c r="B54" i="9"/>
  <c r="B70" i="9"/>
  <c r="G1584" i="1"/>
  <c r="G1592" i="1"/>
  <c r="G1600" i="1"/>
  <c r="G1608" i="1"/>
  <c r="G1616" i="1"/>
  <c r="G1624" i="1"/>
  <c r="G1632" i="1"/>
  <c r="G1640" i="1"/>
  <c r="G1648" i="1"/>
  <c r="G1656" i="1"/>
  <c r="G1664" i="1"/>
  <c r="G1672" i="1"/>
  <c r="G1680" i="1"/>
  <c r="D49" i="4"/>
  <c r="F98" i="4"/>
  <c r="D230" i="4"/>
  <c r="D431" i="4"/>
  <c r="D522" i="4"/>
  <c r="D571" i="4"/>
  <c r="F581" i="4"/>
  <c r="D629" i="4"/>
  <c r="D647" i="4"/>
  <c r="E5" i="6"/>
  <c r="F374" i="4"/>
  <c r="D373" i="4"/>
  <c r="E647" i="4"/>
  <c r="D641" i="1" s="1"/>
  <c r="E597" i="4"/>
  <c r="D591" i="1" s="1"/>
  <c r="E629" i="4"/>
  <c r="D623" i="1" s="1"/>
  <c r="F203" i="5"/>
  <c r="F256" i="5"/>
  <c r="E255" i="5"/>
  <c r="D1259" i="1" s="1"/>
  <c r="D114" i="6"/>
  <c r="E36" i="9"/>
  <c r="B36" i="9" s="1"/>
  <c r="F194" i="4"/>
  <c r="E373" i="4"/>
  <c r="D368" i="1" s="1"/>
  <c r="E338" i="9"/>
  <c r="B338" i="9" s="1"/>
  <c r="B116" i="9"/>
  <c r="B148" i="9"/>
  <c r="B112" i="9"/>
  <c r="B121" i="9"/>
  <c r="B144" i="9"/>
  <c r="B153" i="9"/>
  <c r="E159" i="9"/>
  <c r="B159" i="9" s="1"/>
  <c r="B172" i="9"/>
  <c r="G180" i="9"/>
  <c r="G185" i="9"/>
  <c r="E185" i="9" s="1"/>
  <c r="B185" i="9" s="1"/>
  <c r="G201" i="9"/>
  <c r="E201" i="9" s="1"/>
  <c r="B201" i="9" s="1"/>
  <c r="F230" i="9"/>
  <c r="B230" i="9" s="1"/>
  <c r="B251" i="9"/>
  <c r="F257" i="9"/>
  <c r="B257" i="9" s="1"/>
  <c r="B275" i="9"/>
  <c r="B280" i="9"/>
  <c r="F70" i="5"/>
  <c r="D88" i="5"/>
  <c r="D69" i="5" s="1"/>
  <c r="F136" i="5"/>
  <c r="E337" i="9"/>
  <c r="B337" i="9" s="1"/>
  <c r="F219" i="5"/>
  <c r="F277" i="5"/>
  <c r="F5" i="6"/>
  <c r="I10" i="9"/>
  <c r="G191" i="9"/>
  <c r="E191" i="9" s="1"/>
  <c r="B191" i="9" s="1"/>
  <c r="G207" i="9"/>
  <c r="E207" i="9" s="1"/>
  <c r="B243" i="9"/>
  <c r="E88" i="5"/>
  <c r="D1093" i="1" s="1"/>
  <c r="B104" i="9"/>
  <c r="B113" i="9"/>
  <c r="B136" i="9"/>
  <c r="B145" i="9"/>
  <c r="B164" i="9"/>
  <c r="G181" i="9"/>
  <c r="E181" i="9" s="1"/>
  <c r="B181" i="9" s="1"/>
  <c r="G197" i="9"/>
  <c r="E197" i="9" s="1"/>
  <c r="B197" i="9" s="1"/>
  <c r="B235" i="9"/>
  <c r="F249" i="9"/>
  <c r="B249" i="9" s="1"/>
  <c r="F278" i="9"/>
  <c r="B278" i="9" s="1"/>
  <c r="E151" i="9"/>
  <c r="B151" i="9" s="1"/>
  <c r="G187" i="9"/>
  <c r="E187" i="9" s="1"/>
  <c r="B187" i="9" s="1"/>
  <c r="G203" i="9"/>
  <c r="E203" i="9" s="1"/>
  <c r="B203" i="9" s="1"/>
  <c r="B88" i="9"/>
  <c r="B92" i="9"/>
  <c r="B96" i="9"/>
  <c r="B105" i="9"/>
  <c r="B128" i="9"/>
  <c r="F233" i="9"/>
  <c r="B233" i="9" s="1"/>
  <c r="B267" i="9"/>
  <c r="H315" i="9"/>
  <c r="D141" i="6"/>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11" i="9"/>
  <c r="B111" i="9" s="1"/>
  <c r="E143" i="9"/>
  <c r="B143" i="9" s="1"/>
  <c r="B161" i="9"/>
  <c r="H179" i="9"/>
  <c r="G183" i="9"/>
  <c r="E183" i="9" s="1"/>
  <c r="B183" i="9" s="1"/>
  <c r="G199" i="9"/>
  <c r="E199" i="9" s="1"/>
  <c r="B199" i="9" s="1"/>
  <c r="B240" i="9"/>
  <c r="F254" i="9"/>
  <c r="B254" i="9" s="1"/>
  <c r="B272" i="9"/>
  <c r="F286" i="9"/>
  <c r="B286" i="9" s="1"/>
  <c r="E305" i="9"/>
  <c r="B305" i="9" s="1"/>
  <c r="B341" i="9"/>
  <c r="G1604" i="1" l="1"/>
  <c r="D44" i="8"/>
  <c r="C1621" i="1" s="1"/>
  <c r="I1541" i="1"/>
  <c r="H1511" i="1"/>
  <c r="G1511" i="1"/>
  <c r="F228" i="9"/>
  <c r="B228" i="9" s="1"/>
  <c r="H422" i="1"/>
  <c r="H1583" i="1"/>
  <c r="H336" i="9"/>
  <c r="E336" i="9" s="1"/>
  <c r="B336" i="9" s="1"/>
  <c r="D1182" i="1"/>
  <c r="H1182" i="1" s="1"/>
  <c r="G1182" i="1"/>
  <c r="H1152" i="1"/>
  <c r="G1152" i="1"/>
  <c r="F147" i="5"/>
  <c r="G161" i="1"/>
  <c r="E152" i="4"/>
  <c r="I18" i="3" s="1"/>
  <c r="H78" i="1"/>
  <c r="G78" i="1"/>
  <c r="H64" i="1"/>
  <c r="G64" i="1"/>
  <c r="D299" i="4"/>
  <c r="F152" i="4"/>
  <c r="H18" i="3"/>
  <c r="C148" i="1"/>
  <c r="H23" i="3"/>
  <c r="C1074" i="1"/>
  <c r="G1259" i="1"/>
  <c r="H1259" i="1"/>
  <c r="E141" i="6"/>
  <c r="F141" i="6" s="1"/>
  <c r="I27" i="3"/>
  <c r="D1401" i="1"/>
  <c r="F262" i="4"/>
  <c r="C258" i="1"/>
  <c r="F202" i="4"/>
  <c r="C198" i="1"/>
  <c r="E299" i="4"/>
  <c r="H25" i="3"/>
  <c r="C1255" i="1"/>
  <c r="B207" i="9"/>
  <c r="F647" i="4"/>
  <c r="C641" i="1"/>
  <c r="F49" i="4"/>
  <c r="C45" i="1"/>
  <c r="E535" i="4"/>
  <c r="D530" i="1"/>
  <c r="E310" i="9"/>
  <c r="B310" i="9" s="1"/>
  <c r="F629" i="4"/>
  <c r="C623" i="1"/>
  <c r="F43" i="4"/>
  <c r="C39" i="1"/>
  <c r="F321" i="4"/>
  <c r="D308" i="4"/>
  <c r="C316" i="1"/>
  <c r="E6" i="4"/>
  <c r="D3" i="1"/>
  <c r="F106" i="4"/>
  <c r="C102" i="1"/>
  <c r="I1551" i="1"/>
  <c r="I1557" i="1"/>
  <c r="H426" i="1"/>
  <c r="G426" i="1"/>
  <c r="D5" i="7"/>
  <c r="C1539" i="1"/>
  <c r="F584" i="4"/>
  <c r="C578" i="1"/>
  <c r="E315" i="9"/>
  <c r="B315" i="9" s="1"/>
  <c r="I1560" i="1"/>
  <c r="F140" i="4"/>
  <c r="C136" i="1"/>
  <c r="F571" i="4"/>
  <c r="C565" i="1"/>
  <c r="F35" i="6"/>
  <c r="H28" i="3"/>
  <c r="C1431" i="1"/>
  <c r="E251" i="5"/>
  <c r="E69" i="5"/>
  <c r="F69" i="5" s="1"/>
  <c r="D1075" i="1"/>
  <c r="D6" i="4"/>
  <c r="E24" i="9"/>
  <c r="H1486" i="1"/>
  <c r="G1486" i="1"/>
  <c r="F522" i="4"/>
  <c r="C516" i="1"/>
  <c r="F255" i="5"/>
  <c r="D535" i="4"/>
  <c r="F536" i="4"/>
  <c r="C530" i="1"/>
  <c r="F273" i="4"/>
  <c r="C269" i="1"/>
  <c r="F89" i="6"/>
  <c r="C1485" i="1"/>
  <c r="H31" i="3"/>
  <c r="C1537" i="1"/>
  <c r="F88" i="5"/>
  <c r="C1093" i="1"/>
  <c r="F373" i="4"/>
  <c r="D360" i="4"/>
  <c r="C368" i="1"/>
  <c r="F431" i="4"/>
  <c r="D430" i="4"/>
  <c r="C425" i="1"/>
  <c r="H339" i="9"/>
  <c r="E339" i="9" s="1"/>
  <c r="B339" i="9" s="1"/>
  <c r="D1223" i="1"/>
  <c r="E7" i="5"/>
  <c r="D1017" i="1"/>
  <c r="F12" i="5"/>
  <c r="D7" i="5"/>
  <c r="C1017" i="1"/>
  <c r="H1629" i="1"/>
  <c r="G1629" i="1"/>
  <c r="I1564" i="1"/>
  <c r="E180" i="9"/>
  <c r="B180" i="9" s="1"/>
  <c r="G348" i="9"/>
  <c r="E348" i="9" s="1"/>
  <c r="F114" i="6"/>
  <c r="H30" i="3"/>
  <c r="C1510" i="1"/>
  <c r="F230" i="4"/>
  <c r="C226" i="1"/>
  <c r="F597" i="4"/>
  <c r="C591" i="1"/>
  <c r="E308" i="4"/>
  <c r="D316" i="1"/>
  <c r="D176" i="5"/>
  <c r="H24" i="3"/>
  <c r="C1181" i="1"/>
  <c r="F164" i="4"/>
  <c r="C160" i="1"/>
  <c r="I1542" i="1"/>
  <c r="D45" i="8"/>
  <c r="C1628" i="1"/>
  <c r="E177" i="5"/>
  <c r="F177" i="5" s="1"/>
  <c r="I1574" i="1"/>
  <c r="I1573" i="1"/>
  <c r="E360" i="4"/>
  <c r="I1550" i="1"/>
  <c r="K1481" i="9" l="1"/>
  <c r="I39" i="3"/>
  <c r="D148" i="1"/>
  <c r="H591" i="1"/>
  <c r="G591" i="1"/>
  <c r="H39" i="1"/>
  <c r="G39" i="1"/>
  <c r="G45" i="1"/>
  <c r="H45" i="1"/>
  <c r="E418" i="4"/>
  <c r="D413" i="1" s="1"/>
  <c r="D355" i="1"/>
  <c r="H1223" i="1"/>
  <c r="G1223" i="1"/>
  <c r="G1093" i="1"/>
  <c r="H1093" i="1"/>
  <c r="G269" i="1"/>
  <c r="H269" i="1"/>
  <c r="H578" i="1"/>
  <c r="G578" i="1"/>
  <c r="H102" i="1"/>
  <c r="G102" i="1"/>
  <c r="G344" i="9"/>
  <c r="E344" i="9" s="1"/>
  <c r="B344" i="9" s="1"/>
  <c r="H160" i="1"/>
  <c r="G160" i="1"/>
  <c r="G623" i="1"/>
  <c r="H623" i="1"/>
  <c r="G641" i="1"/>
  <c r="H641" i="1"/>
  <c r="E423" i="4"/>
  <c r="E301" i="4"/>
  <c r="D297" i="1" s="1"/>
  <c r="D295" i="1"/>
  <c r="H3" i="1"/>
  <c r="G3" i="1"/>
  <c r="G1401" i="1"/>
  <c r="H1401" i="1"/>
  <c r="E6" i="5"/>
  <c r="I22" i="3"/>
  <c r="D1012" i="1"/>
  <c r="H1181" i="1"/>
  <c r="H530" i="1"/>
  <c r="G530" i="1"/>
  <c r="G1539" i="1"/>
  <c r="H1539" i="1"/>
  <c r="H198" i="1"/>
  <c r="G198" i="1"/>
  <c r="H1017" i="1"/>
  <c r="G1017" i="1"/>
  <c r="D300" i="4"/>
  <c r="F6" i="4"/>
  <c r="H17" i="3"/>
  <c r="D422" i="4"/>
  <c r="C2" i="1"/>
  <c r="G346" i="9"/>
  <c r="E346" i="9" s="1"/>
  <c r="H33" i="3"/>
  <c r="C1538" i="1"/>
  <c r="E300" i="4"/>
  <c r="D296" i="1" s="1"/>
  <c r="E422" i="4"/>
  <c r="I17" i="3"/>
  <c r="D2" i="1"/>
  <c r="H148" i="1"/>
  <c r="G148" i="1"/>
  <c r="H226" i="1"/>
  <c r="G226" i="1"/>
  <c r="B24" i="9"/>
  <c r="H19" i="9"/>
  <c r="E19" i="9" s="1"/>
  <c r="B19" i="9" s="1"/>
  <c r="E176" i="5"/>
  <c r="D1180" i="1" s="1"/>
  <c r="D1181" i="1"/>
  <c r="G1181" i="1" s="1"/>
  <c r="I24" i="3"/>
  <c r="H1510" i="1"/>
  <c r="G1510" i="1"/>
  <c r="F430" i="4"/>
  <c r="D639" i="4"/>
  <c r="C424" i="1"/>
  <c r="H1628" i="1"/>
  <c r="G1628" i="1"/>
  <c r="C1180" i="1"/>
  <c r="F7" i="5"/>
  <c r="H22" i="3"/>
  <c r="D6" i="5"/>
  <c r="C1012" i="1"/>
  <c r="D640" i="4"/>
  <c r="C529" i="1"/>
  <c r="F535" i="4"/>
  <c r="G1075" i="1"/>
  <c r="H1075" i="1"/>
  <c r="H136" i="1"/>
  <c r="G136" i="1"/>
  <c r="H316" i="1"/>
  <c r="G316" i="1"/>
  <c r="H258" i="1"/>
  <c r="G258" i="1"/>
  <c r="D1537" i="1"/>
  <c r="H9" i="3" s="1"/>
  <c r="I31" i="3"/>
  <c r="H425" i="1"/>
  <c r="G425" i="1"/>
  <c r="H565" i="1"/>
  <c r="G565" i="1"/>
  <c r="C1622" i="1"/>
  <c r="H11" i="3" s="1"/>
  <c r="I40" i="3"/>
  <c r="H368" i="1"/>
  <c r="G368" i="1"/>
  <c r="I23" i="3"/>
  <c r="D1074" i="1"/>
  <c r="H1074" i="1" s="1"/>
  <c r="F308" i="4"/>
  <c r="D417" i="4"/>
  <c r="C303" i="1"/>
  <c r="E640" i="4"/>
  <c r="D634" i="1" s="1"/>
  <c r="D529" i="1"/>
  <c r="E639" i="4"/>
  <c r="D633" i="1" s="1"/>
  <c r="G1431" i="1"/>
  <c r="H1431" i="1"/>
  <c r="E417" i="4"/>
  <c r="D412" i="1" s="1"/>
  <c r="D303" i="1"/>
  <c r="E347" i="9"/>
  <c r="B348" i="9"/>
  <c r="D418" i="4"/>
  <c r="F360" i="4"/>
  <c r="C355" i="1"/>
  <c r="H1485" i="1"/>
  <c r="G1485" i="1"/>
  <c r="H516" i="1"/>
  <c r="G516" i="1"/>
  <c r="I25" i="3"/>
  <c r="D1255" i="1"/>
  <c r="G1255" i="1" s="1"/>
  <c r="G343" i="9"/>
  <c r="E343" i="9" s="1"/>
  <c r="F251" i="5"/>
  <c r="H1621" i="1"/>
  <c r="G1621" i="1"/>
  <c r="F299" i="4"/>
  <c r="D301" i="4"/>
  <c r="D423" i="4"/>
  <c r="C295" i="1"/>
  <c r="G1074" i="1" l="1"/>
  <c r="F176" i="5"/>
  <c r="H1255" i="1"/>
  <c r="K3" i="9"/>
  <c r="I9" i="3"/>
  <c r="F640" i="4"/>
  <c r="C634" i="1"/>
  <c r="B346" i="9"/>
  <c r="E345" i="9"/>
  <c r="I10" i="3" s="1"/>
  <c r="G529" i="1"/>
  <c r="H529" i="1"/>
  <c r="G355" i="1"/>
  <c r="H355" i="1"/>
  <c r="H1012" i="1"/>
  <c r="G1012" i="1"/>
  <c r="H1537" i="1"/>
  <c r="H2" i="1"/>
  <c r="G2" i="1"/>
  <c r="E342" i="9"/>
  <c r="I11" i="3" s="1"/>
  <c r="B343" i="9"/>
  <c r="G306" i="9"/>
  <c r="E306" i="9" s="1"/>
  <c r="B306" i="9" s="1"/>
  <c r="G299" i="9"/>
  <c r="F6" i="5"/>
  <c r="C1011" i="1"/>
  <c r="G1537" i="1"/>
  <c r="F422" i="4"/>
  <c r="D424" i="4"/>
  <c r="C417" i="1"/>
  <c r="D643" i="4"/>
  <c r="G295" i="1"/>
  <c r="H295" i="1"/>
  <c r="F423" i="4"/>
  <c r="D425" i="4"/>
  <c r="D644" i="4"/>
  <c r="C418" i="1"/>
  <c r="G20" i="9"/>
  <c r="F418" i="4"/>
  <c r="C413" i="1"/>
  <c r="H424" i="1"/>
  <c r="G424" i="1"/>
  <c r="H299" i="9"/>
  <c r="D1011" i="1"/>
  <c r="E425" i="4"/>
  <c r="D420" i="1" s="1"/>
  <c r="E644" i="4"/>
  <c r="D418" i="1"/>
  <c r="H20" i="9"/>
  <c r="F639" i="4"/>
  <c r="C633" i="1"/>
  <c r="E643" i="4"/>
  <c r="E424" i="4"/>
  <c r="D419" i="1" s="1"/>
  <c r="D417" i="1"/>
  <c r="F301" i="4"/>
  <c r="C297" i="1"/>
  <c r="G303" i="1"/>
  <c r="H303" i="1"/>
  <c r="G1622" i="1"/>
  <c r="H1622" i="1"/>
  <c r="H1180" i="1"/>
  <c r="G1180" i="1"/>
  <c r="F300" i="4"/>
  <c r="C296" i="1"/>
  <c r="N3" i="9"/>
  <c r="F417" i="4"/>
  <c r="C412" i="1"/>
  <c r="H1538" i="1"/>
  <c r="G1538" i="1"/>
  <c r="E20" i="9" l="1"/>
  <c r="B20" i="9" s="1"/>
  <c r="D646" i="4"/>
  <c r="F644" i="4"/>
  <c r="C638" i="1"/>
  <c r="H412" i="1"/>
  <c r="G412" i="1"/>
  <c r="E645" i="4"/>
  <c r="D637" i="1"/>
  <c r="F425" i="4"/>
  <c r="C420" i="1"/>
  <c r="H8" i="3"/>
  <c r="G1011" i="1"/>
  <c r="H1011" i="1"/>
  <c r="H413" i="1"/>
  <c r="G413" i="1"/>
  <c r="E299" i="9"/>
  <c r="H634" i="1"/>
  <c r="G634" i="1"/>
  <c r="E646" i="4"/>
  <c r="D638" i="1"/>
  <c r="G417" i="1"/>
  <c r="H417" i="1"/>
  <c r="G633" i="1"/>
  <c r="H633" i="1"/>
  <c r="H296" i="1"/>
  <c r="G296" i="1"/>
  <c r="H297" i="1"/>
  <c r="G297" i="1"/>
  <c r="F643" i="4"/>
  <c r="D645" i="4"/>
  <c r="C637" i="1"/>
  <c r="H418" i="1"/>
  <c r="G418" i="1"/>
  <c r="F424" i="4"/>
  <c r="C419" i="1"/>
  <c r="B299" i="9" l="1"/>
  <c r="H637" i="1"/>
  <c r="G637" i="1"/>
  <c r="E649" i="4"/>
  <c r="D639" i="1"/>
  <c r="D649" i="4"/>
  <c r="F645" i="4"/>
  <c r="C639" i="1"/>
  <c r="G297" i="9"/>
  <c r="E297" i="9" s="1"/>
  <c r="B297" i="9" s="1"/>
  <c r="H638" i="1"/>
  <c r="G638" i="1"/>
  <c r="M3" i="9"/>
  <c r="G419" i="1"/>
  <c r="H419" i="1"/>
  <c r="E650" i="4"/>
  <c r="D640" i="1"/>
  <c r="H420" i="1"/>
  <c r="G420" i="1"/>
  <c r="D650" i="4"/>
  <c r="F646" i="4"/>
  <c r="C640" i="1"/>
  <c r="H19" i="3" l="1"/>
  <c r="F649" i="4"/>
  <c r="C643" i="1"/>
  <c r="I20" i="3"/>
  <c r="D644" i="1"/>
  <c r="F650" i="4"/>
  <c r="H20" i="3"/>
  <c r="C644" i="1"/>
  <c r="H640" i="1"/>
  <c r="G640" i="1"/>
  <c r="H334" i="9"/>
  <c r="G334" i="9"/>
  <c r="I19" i="3"/>
  <c r="D643" i="1"/>
  <c r="G639" i="1"/>
  <c r="H639" i="1"/>
  <c r="H644" i="1" l="1"/>
  <c r="G644" i="1"/>
  <c r="G643" i="1"/>
  <c r="H643" i="1"/>
  <c r="H7" i="3"/>
  <c r="E334" i="9"/>
  <c r="J3" i="9" l="1"/>
  <c r="B334" i="9"/>
  <c r="E298" i="9"/>
  <c r="I8" i="3" s="1"/>
  <c r="G295" i="9" l="1"/>
  <c r="L293" i="9"/>
  <c r="F293" i="9" s="1"/>
  <c r="H295" i="9"/>
  <c r="H18" i="9"/>
  <c r="G18" i="9"/>
  <c r="H21" i="9"/>
  <c r="I17" i="9"/>
  <c r="G16" i="9"/>
  <c r="J11" i="9"/>
  <c r="I8" i="9"/>
  <c r="K6" i="9"/>
  <c r="I11" i="9"/>
  <c r="K9" i="9"/>
  <c r="G21" i="9"/>
  <c r="J6" i="9"/>
  <c r="H17" i="9"/>
  <c r="H16" i="9"/>
  <c r="K8" i="9"/>
  <c r="G22" i="9"/>
  <c r="J17" i="9"/>
  <c r="K5" i="9"/>
  <c r="H22" i="9"/>
  <c r="J13" i="9"/>
  <c r="I7" i="9"/>
  <c r="I5" i="9"/>
  <c r="H15" i="9"/>
  <c r="J10" i="9"/>
  <c r="J8" i="9"/>
  <c r="L16" i="9"/>
  <c r="K13" i="9"/>
  <c r="J7" i="9"/>
  <c r="G17" i="9"/>
  <c r="K11" i="9"/>
  <c r="L15" i="9"/>
  <c r="K10" i="9"/>
  <c r="K7" i="9"/>
  <c r="I6" i="9"/>
  <c r="J9" i="9"/>
  <c r="K12" i="9"/>
  <c r="I13" i="9"/>
  <c r="M16" i="9"/>
  <c r="I12" i="9"/>
  <c r="I9" i="9"/>
  <c r="G15" i="9"/>
  <c r="J5" i="9"/>
  <c r="M15" i="9"/>
  <c r="J12" i="9"/>
  <c r="E21" i="9" l="1"/>
  <c r="B21" i="9" s="1"/>
  <c r="E17" i="9"/>
  <c r="B17" i="9" s="1"/>
  <c r="E15" i="9"/>
  <c r="E13" i="9"/>
  <c r="B13" i="9" s="1"/>
  <c r="E18" i="9"/>
  <c r="B18" i="9" s="1"/>
  <c r="E9" i="9"/>
  <c r="B9" i="9" s="1"/>
  <c r="E12" i="9"/>
  <c r="B12" i="9" s="1"/>
  <c r="E7" i="9"/>
  <c r="B7" i="9" s="1"/>
  <c r="E16" i="9"/>
  <c r="E6" i="9"/>
  <c r="B6" i="9" s="1"/>
  <c r="E295" i="9"/>
  <c r="B295" i="9" s="1"/>
  <c r="F16" i="9"/>
  <c r="E11" i="9"/>
  <c r="B11" i="9" s="1"/>
  <c r="E10" i="9"/>
  <c r="B10" i="9" s="1"/>
  <c r="E22" i="9"/>
  <c r="B22" i="9" s="1"/>
  <c r="F15" i="9"/>
  <c r="E8" i="9"/>
  <c r="B8" i="9" s="1"/>
  <c r="B293" i="9"/>
  <c r="F23" i="9"/>
  <c r="E5" i="9"/>
  <c r="E23" i="9"/>
  <c r="I7" i="3" s="1"/>
  <c r="B16" i="9" l="1"/>
  <c r="F14" i="9"/>
  <c r="F3" i="9" s="1"/>
  <c r="E14" i="9"/>
  <c r="I13" i="3" s="1"/>
  <c r="B15" i="9"/>
  <c r="E4" i="9"/>
  <c r="B5" i="9"/>
  <c r="E3" i="9" l="1"/>
</calcChain>
</file>

<file path=xl/sharedStrings.xml><?xml version="1.0" encoding="utf-8"?>
<sst xmlns="http://schemas.openxmlformats.org/spreadsheetml/2006/main" count="4733" uniqueCount="3656">
  <si>
    <t>Obveznik:</t>
  </si>
  <si>
    <t>11927 - Osnovna škola Lapad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</si>
  <si>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</si>
  <si>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</si>
  <si>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</si>
  <si>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</si>
  <si>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</si>
  <si>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</si>
  <si>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</si>
  <si>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</si>
  <si>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</si>
  <si>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</si>
  <si>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</si>
  <si>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</si>
  <si>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</si>
  <si>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</si>
  <si>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</si>
  <si>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</si>
  <si>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</si>
  <si>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</si>
  <si>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</si>
  <si>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</si>
  <si>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</si>
  <si>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</si>
  <si>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</si>
  <si>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</si>
  <si>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</si>
  <si>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</si>
  <si>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</si>
  <si>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</si>
  <si>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</si>
  <si>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</si>
  <si>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</si>
  <si>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</si>
  <si>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</si>
  <si>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</si>
  <si>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</si>
  <si>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</si>
  <si>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</si>
  <si>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</si>
  <si>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</si>
  <si>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</si>
  <si>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</si>
  <si>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</si>
  <si>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</si>
  <si>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</si>
  <si>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</si>
  <si>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</si>
  <si>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</si>
  <si>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</si>
  <si>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</si>
  <si>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</si>
  <si>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</si>
  <si>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</si>
  <si>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</si>
  <si>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</si>
  <si>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</si>
  <si>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</si>
  <si>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</si>
  <si>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</si>
  <si>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</si>
  <si>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</si>
  <si>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</si>
  <si>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</si>
  <si>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</si>
  <si>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</si>
  <si>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</si>
  <si>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</si>
  <si>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</si>
  <si>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</si>
  <si>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</si>
  <si>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</si>
  <si>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</si>
  <si>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</si>
  <si>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</si>
  <si>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</si>
  <si>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</si>
  <si>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</si>
  <si>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</si>
  <si>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</si>
  <si>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</si>
  <si>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</si>
  <si>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</si>
  <si>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</si>
  <si>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</si>
  <si>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</si>
  <si>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</si>
  <si>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</si>
  <si>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</si>
  <si>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</si>
  <si>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</si>
  <si>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</si>
  <si>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</si>
  <si>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</si>
  <si>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</si>
  <si>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</si>
  <si>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</si>
  <si>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</si>
  <si>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</si>
  <si>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</si>
  <si>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</si>
  <si>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</si>
  <si>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</si>
  <si>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</si>
  <si>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</si>
  <si>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</si>
  <si>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</si>
  <si>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</si>
  <si>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</si>
  <si>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</si>
  <si>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</si>
  <si>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</si>
  <si>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</si>
  <si>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</si>
  <si>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</si>
  <si>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</si>
  <si>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</si>
  <si>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</si>
  <si>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</si>
  <si>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</si>
  <si>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</si>
  <si>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</si>
  <si>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</si>
  <si>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</si>
  <si>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</si>
  <si>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</si>
  <si>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</si>
  <si>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</si>
  <si>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</si>
  <si>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</si>
  <si>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</si>
  <si>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</si>
  <si>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</si>
  <si>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</si>
  <si>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</si>
  <si>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</si>
  <si>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</si>
  <si>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</si>
  <si>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</si>
  <si>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</si>
  <si>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</si>
  <si>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</si>
  <si>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</si>
  <si>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</si>
  <si>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</si>
  <si>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</si>
  <si>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</si>
  <si>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</si>
  <si>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</si>
  <si>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</si>
  <si>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</si>
  <si>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</si>
  <si>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</si>
  <si>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</si>
  <si>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</si>
  <si>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</si>
  <si>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</si>
  <si>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</si>
  <si>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</si>
  <si>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</si>
  <si>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</si>
  <si>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</si>
  <si>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</si>
  <si>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</si>
  <si>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</si>
  <si>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</si>
  <si>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</si>
  <si>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</si>
  <si>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</si>
  <si>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</si>
  <si>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</si>
  <si>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</si>
  <si>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</si>
  <si>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</si>
  <si>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</si>
  <si>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</si>
  <si>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</si>
  <si>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</si>
  <si>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</si>
  <si>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</si>
  <si>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</si>
  <si>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</si>
  <si>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</si>
  <si>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</si>
  <si>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</si>
  <si>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</si>
  <si>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</si>
  <si>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</si>
  <si>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</si>
  <si>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</si>
  <si>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</si>
  <si>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</si>
  <si>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</si>
  <si>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</si>
  <si>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</si>
  <si>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</si>
  <si>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</si>
  <si>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</si>
  <si>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</si>
  <si>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</si>
  <si>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</si>
  <si>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</si>
  <si>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</si>
  <si>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</si>
  <si>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</si>
  <si>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</si>
  <si>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</si>
  <si>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</si>
  <si>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</si>
  <si>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</si>
  <si>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</si>
  <si>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</si>
  <si>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</si>
  <si>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</si>
  <si>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</si>
  <si>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</si>
  <si>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</si>
  <si>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</si>
  <si>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</si>
  <si>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</si>
  <si>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</si>
  <si>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</si>
  <si>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</si>
  <si>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</si>
  <si>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</si>
  <si>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</si>
  <si>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</si>
  <si>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</si>
  <si>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</si>
  <si>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</si>
  <si>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</si>
  <si>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</si>
  <si>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</si>
  <si>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</si>
  <si>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</si>
  <si>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</si>
  <si>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</si>
  <si>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</si>
  <si>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</si>
  <si>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</si>
  <si>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</si>
  <si>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</si>
  <si>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</si>
  <si>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</si>
  <si>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</si>
  <si>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</si>
  <si>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</si>
  <si>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</si>
  <si>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</si>
  <si>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</si>
  <si>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</si>
  <si>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</si>
  <si>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</si>
  <si>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</si>
  <si>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</si>
  <si>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</si>
  <si>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</si>
  <si>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</si>
  <si>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</si>
  <si>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</si>
  <si>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</si>
  <si>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</si>
  <si>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</si>
  <si>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</si>
  <si>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</si>
  <si>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</si>
  <si>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</si>
  <si>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</si>
  <si>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</si>
  <si>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</si>
  <si>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</si>
  <si>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</si>
  <si>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</si>
  <si>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</si>
  <si>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</si>
  <si>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</si>
  <si>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</si>
  <si>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</si>
  <si>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</si>
  <si>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</si>
  <si>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</si>
  <si>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</si>
  <si>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</si>
  <si>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</si>
  <si>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</si>
  <si>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</si>
  <si>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</si>
  <si>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</si>
  <si>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</si>
  <si>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</si>
  <si>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</si>
  <si>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</si>
  <si>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</si>
  <si>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</si>
  <si>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</si>
  <si>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</si>
  <si>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</si>
  <si>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</si>
  <si>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</si>
  <si>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</si>
  <si>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</si>
  <si>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</si>
  <si>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</si>
  <si>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</si>
  <si>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</si>
  <si>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</si>
  <si>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</si>
  <si>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</si>
  <si>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</si>
  <si>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</si>
  <si>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</si>
  <si>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</si>
  <si>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</si>
  <si>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</si>
  <si>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</si>
  <si>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</si>
  <si>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</si>
  <si>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</si>
  <si>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</si>
  <si>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</si>
  <si>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</si>
  <si>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</si>
  <si>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</si>
  <si>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</si>
  <si>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</si>
  <si>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</si>
  <si>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</si>
  <si>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</si>
  <si>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</si>
  <si>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</si>
  <si>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</si>
  <si>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</si>
  <si>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</si>
  <si>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</si>
  <si>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</si>
  <si>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</si>
  <si>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</si>
  <si>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</si>
  <si>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</si>
  <si>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</si>
  <si>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</si>
  <si>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</si>
  <si>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</si>
  <si>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</si>
  <si>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</si>
  <si>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</si>
  <si>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</si>
  <si>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</si>
  <si>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</si>
  <si>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</si>
  <si>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</si>
  <si>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</si>
  <si>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</si>
  <si>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</si>
  <si>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</si>
  <si>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</si>
  <si>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</si>
  <si>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</si>
  <si>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</si>
  <si>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</si>
  <si>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</si>
  <si>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</si>
  <si>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</si>
  <si>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</si>
  <si>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</si>
  <si>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</si>
  <si>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</si>
  <si>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</si>
  <si>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</si>
  <si>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</si>
  <si>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</si>
  <si>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</si>
  <si>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</si>
  <si>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</si>
  <si>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</si>
  <si>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</si>
  <si>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</si>
  <si>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</si>
  <si>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</si>
  <si>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</si>
  <si>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</si>
  <si>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</si>
  <si>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</si>
  <si>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</si>
  <si>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</si>
  <si>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</si>
  <si>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</si>
  <si>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</si>
  <si>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</si>
  <si>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</si>
  <si>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</si>
  <si>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</si>
  <si>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</si>
  <si>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</si>
  <si>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</si>
  <si>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</si>
  <si>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</si>
  <si>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</si>
  <si>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</si>
  <si>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</si>
  <si>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</si>
  <si>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</si>
  <si>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</si>
  <si>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</si>
  <si>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</si>
  <si>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</si>
  <si>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</si>
  <si>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</si>
  <si>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</si>
  <si>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</si>
  <si>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</si>
  <si>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</si>
  <si>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</si>
  <si>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</si>
  <si>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</si>
  <si>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</si>
  <si>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</si>
  <si>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</si>
  <si>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</si>
  <si>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</si>
  <si>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</si>
  <si>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</si>
  <si>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</si>
  <si>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</si>
  <si>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</si>
  <si>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</si>
  <si>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</si>
  <si>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</si>
  <si>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</si>
  <si>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</si>
  <si>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</si>
  <si>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</si>
  <si>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</si>
  <si>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</si>
  <si>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</si>
  <si>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</si>
  <si>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</si>
  <si>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</si>
  <si>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</si>
  <si>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</si>
  <si>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</si>
  <si>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</si>
  <si>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</si>
  <si>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</si>
  <si>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</si>
  <si>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</si>
  <si>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</si>
  <si>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</si>
  <si>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</si>
  <si>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</si>
  <si>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</si>
  <si>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</si>
  <si>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</si>
  <si>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</si>
  <si>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</si>
  <si>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</si>
  <si>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</si>
  <si>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</si>
  <si>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</si>
  <si>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</si>
  <si>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</si>
  <si>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</si>
  <si>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</si>
  <si>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</si>
  <si>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</si>
  <si>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</si>
  <si>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</si>
  <si>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</si>
  <si>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</si>
  <si>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</si>
  <si>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</si>
  <si>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</si>
  <si>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</si>
  <si>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</si>
  <si>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</si>
  <si>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</si>
  <si>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</si>
  <si>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</si>
  <si>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</si>
  <si>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</si>
  <si>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</si>
  <si>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</si>
  <si>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</si>
  <si>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</si>
  <si>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</si>
  <si>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</si>
  <si>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</si>
  <si>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</si>
  <si>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</si>
  <si>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</si>
  <si>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</si>
  <si>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</si>
  <si>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</si>
  <si>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</si>
  <si>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</si>
  <si>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</si>
  <si>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</si>
  <si>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</si>
  <si>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</si>
  <si>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</si>
  <si>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</si>
  <si>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</si>
  <si>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</si>
  <si>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</si>
  <si>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</si>
  <si>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</si>
  <si>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</si>
  <si>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</si>
  <si>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</si>
  <si>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</si>
  <si>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</si>
  <si>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</si>
  <si>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</si>
  <si>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</si>
  <si>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</si>
  <si>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</si>
  <si>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</si>
  <si>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</si>
  <si>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</si>
  <si>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</si>
  <si>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</si>
  <si>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</si>
  <si>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</si>
  <si>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</si>
  <si>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</si>
  <si>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</si>
  <si>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</si>
  <si>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</si>
  <si>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</si>
  <si>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</si>
  <si>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</si>
  <si>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</si>
  <si>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</si>
  <si>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</si>
  <si>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</si>
  <si>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</si>
  <si>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</si>
  <si>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</si>
  <si>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</si>
  <si>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</si>
  <si>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</si>
  <si>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</si>
  <si>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</si>
  <si>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</si>
  <si>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</si>
  <si>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</si>
  <si>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</si>
  <si>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</si>
  <si>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</si>
  <si>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</si>
  <si>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</si>
  <si>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</si>
  <si>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</si>
  <si>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</si>
  <si>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</si>
  <si>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</si>
  <si>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</si>
  <si>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</si>
  <si>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</si>
  <si>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</si>
  <si>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</si>
  <si>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</si>
  <si>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</si>
  <si>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</si>
  <si>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</si>
  <si>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</si>
  <si>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</si>
  <si>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</si>
  <si>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</si>
  <si>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</si>
  <si>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</si>
  <si>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</si>
  <si>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</si>
  <si>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</si>
  <si>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</si>
  <si>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</si>
  <si>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</si>
  <si>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</si>
  <si>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</si>
  <si>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</si>
  <si>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</si>
  <si>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</si>
  <si>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</si>
  <si>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</si>
  <si>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</si>
  <si>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</si>
  <si>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</si>
  <si>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</si>
  <si>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</si>
  <si>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</si>
  <si>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</si>
  <si>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</si>
  <si>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</si>
  <si>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</si>
  <si>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</si>
  <si>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</si>
  <si>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</si>
  <si>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</si>
  <si>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</si>
  <si>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</si>
  <si>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</si>
  <si>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</si>
  <si>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</si>
  <si>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</si>
  <si>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</si>
  <si>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</si>
  <si>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</si>
  <si>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</si>
  <si>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</si>
  <si>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</si>
  <si>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</si>
  <si>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</si>
  <si>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</si>
  <si>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</si>
  <si>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</si>
  <si>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</si>
  <si>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</si>
  <si>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</si>
  <si>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</si>
  <si>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</si>
  <si>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</si>
  <si>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</si>
  <si>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</si>
  <si>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</si>
  <si>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</si>
  <si>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</si>
  <si>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</si>
  <si>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</si>
  <si>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</si>
  <si>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</si>
  <si>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</si>
  <si>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</si>
  <si>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</si>
  <si>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</si>
  <si>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</si>
  <si>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</si>
  <si>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</si>
  <si>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</si>
  <si>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</si>
  <si>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</si>
  <si>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</si>
  <si>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</si>
  <si>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</si>
  <si>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</si>
  <si>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</si>
  <si>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</si>
  <si>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</si>
  <si>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</si>
  <si>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</si>
  <si>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</si>
  <si>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</si>
  <si>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</si>
  <si>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</si>
  <si>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</si>
  <si>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</si>
  <si>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</si>
  <si>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</si>
  <si>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</si>
  <si>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</si>
  <si>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</si>
  <si>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</si>
  <si>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</si>
  <si>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</si>
  <si>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</si>
  <si>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</si>
  <si>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</si>
  <si>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</si>
  <si>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</si>
  <si>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</si>
  <si>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</si>
  <si>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</si>
  <si>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</si>
  <si>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</si>
  <si>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</si>
  <si>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</si>
  <si>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</si>
  <si>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</si>
  <si>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</si>
  <si>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</si>
  <si>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</si>
  <si>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</si>
  <si>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</si>
  <si>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</si>
  <si>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</si>
  <si>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</si>
  <si>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</si>
  <si>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</si>
  <si>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</si>
  <si>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</si>
  <si>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</si>
  <si>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</si>
  <si>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</si>
  <si>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</si>
  <si>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</si>
  <si>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</si>
  <si>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</si>
  <si>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</si>
  <si>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</si>
  <si>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</si>
  <si>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</si>
  <si>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</si>
  <si>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</si>
  <si>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</si>
  <si>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</si>
  <si>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</si>
  <si>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</si>
  <si>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</si>
  <si>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</si>
  <si>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</si>
  <si>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</si>
  <si>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</si>
  <si>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</si>
  <si>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</si>
  <si>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</si>
  <si>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</si>
  <si>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</si>
  <si>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</si>
  <si>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</si>
  <si>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</si>
  <si>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</si>
  <si>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</si>
  <si>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</si>
  <si>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</si>
  <si>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</si>
  <si>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</si>
  <si>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</si>
  <si>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</si>
  <si>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</si>
  <si>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</si>
  <si>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</si>
  <si>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</si>
  <si>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</si>
  <si>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</si>
  <si>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</si>
  <si>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</si>
  <si>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</si>
  <si>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</si>
  <si>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</si>
  <si>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</si>
  <si>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</si>
  <si>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</si>
  <si>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</si>
  <si>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</si>
  <si>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</si>
  <si>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</si>
  <si>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</si>
  <si>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</si>
  <si>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</si>
  <si>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</si>
  <si>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</si>
  <si>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</si>
  <si>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</si>
  <si>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</si>
  <si>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</si>
  <si>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</si>
  <si>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</si>
  <si>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</si>
  <si>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</si>
  <si>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</si>
  <si>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</si>
  <si>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</si>
  <si>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</si>
  <si>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</si>
  <si>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</si>
  <si>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</si>
  <si>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</si>
  <si>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</si>
  <si>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</si>
  <si>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</si>
  <si>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</si>
  <si>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</si>
  <si>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</si>
  <si>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</si>
  <si>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</si>
  <si>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</si>
  <si>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</si>
  <si>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</si>
  <si>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</si>
  <si>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</si>
  <si>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</si>
  <si>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</si>
  <si>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</si>
  <si>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</si>
  <si>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</si>
  <si>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</si>
  <si>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</si>
  <si>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</si>
  <si>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</si>
  <si>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</si>
  <si>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</si>
  <si>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</si>
  <si>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</si>
  <si>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</si>
  <si>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</si>
  <si>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</si>
  <si>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</si>
  <si>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</si>
  <si>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</si>
  <si>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</si>
  <si>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</si>
  <si>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</si>
  <si>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</si>
  <si>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</si>
  <si>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</si>
  <si>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</si>
  <si>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</si>
  <si>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</si>
  <si>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</si>
  <si>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</si>
  <si>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</si>
  <si>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</si>
  <si>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</si>
  <si>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</si>
  <si>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</si>
  <si>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</si>
  <si>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</si>
  <si>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</si>
  <si>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</si>
  <si>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</si>
  <si>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</si>
  <si>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</si>
  <si>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</si>
  <si>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</si>
  <si>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</si>
  <si>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</si>
  <si>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</si>
  <si>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</si>
  <si>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</si>
  <si>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</si>
  <si>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</si>
  <si>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</si>
  <si>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</si>
  <si>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</si>
  <si>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</si>
  <si>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</si>
  <si>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</si>
  <si>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</si>
  <si>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</si>
  <si>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</si>
  <si>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</si>
  <si>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</si>
  <si>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</si>
  <si>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</si>
  <si>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</si>
  <si>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</si>
  <si>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</si>
  <si>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</si>
  <si>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</si>
  <si>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</si>
  <si>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</si>
  <si>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</si>
  <si>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</si>
  <si>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</si>
  <si>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</si>
  <si>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</si>
  <si>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</si>
  <si>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</si>
  <si>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</si>
  <si>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</si>
  <si>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</si>
  <si>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</si>
  <si>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</si>
  <si>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</si>
  <si>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</si>
  <si>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</si>
  <si>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</si>
  <si>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</si>
  <si>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</si>
  <si>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</si>
  <si>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</si>
  <si>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</si>
  <si>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</si>
  <si>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</si>
  <si>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</si>
  <si>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</si>
  <si>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</si>
  <si>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</si>
  <si>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</si>
  <si>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</si>
  <si>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</si>
  <si>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</si>
  <si>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</si>
  <si>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</si>
  <si>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</si>
  <si>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</si>
  <si>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</si>
  <si>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</si>
  <si>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</si>
  <si>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</si>
  <si>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</si>
  <si>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</si>
  <si>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</si>
  <si>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</si>
  <si>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</si>
  <si>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</si>
  <si>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</si>
  <si>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</si>
  <si>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</si>
  <si>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</si>
  <si>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</si>
  <si>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</si>
  <si>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</si>
  <si>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</si>
  <si>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</si>
  <si>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</si>
  <si>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</si>
  <si>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</si>
  <si>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</si>
  <si>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</si>
  <si>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</si>
  <si>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</si>
  <si>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</si>
  <si>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</si>
  <si>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</si>
  <si>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</si>
  <si>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</si>
  <si>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</si>
  <si>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</si>
  <si>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</si>
  <si>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</si>
  <si>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</si>
  <si>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</si>
  <si>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</si>
  <si>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</si>
  <si>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</si>
  <si>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</si>
  <si>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</si>
  <si>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</si>
  <si>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</si>
  <si>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</si>
  <si>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</si>
  <si>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</si>
  <si>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</si>
  <si>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</si>
  <si>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</si>
  <si>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</si>
  <si>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</si>
  <si>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</si>
  <si>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</si>
  <si>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</si>
  <si>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</si>
  <si>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</si>
  <si>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</si>
  <si>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</si>
  <si>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</si>
  <si>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</si>
  <si>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</si>
  <si>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</si>
  <si>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</si>
  <si>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</si>
  <si>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</si>
  <si>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</si>
  <si>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</si>
  <si>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</si>
  <si>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</si>
  <si>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</si>
  <si>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</si>
  <si>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</si>
  <si>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</si>
  <si>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</si>
  <si>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</si>
  <si>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</si>
  <si>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</si>
  <si>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</si>
  <si>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</si>
  <si>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</si>
  <si>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</si>
  <si>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</si>
  <si>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</si>
  <si>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</si>
  <si>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</si>
  <si>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</si>
  <si>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</si>
  <si>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</si>
  <si>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</si>
  <si>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</si>
  <si>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</si>
  <si>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</si>
  <si>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</si>
  <si>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</si>
  <si>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</si>
  <si>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</si>
  <si>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</si>
  <si>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</si>
  <si>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</si>
  <si>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</si>
  <si>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</si>
  <si>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</si>
  <si>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</si>
  <si>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</si>
  <si>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</si>
  <si>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</si>
  <si>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</si>
  <si>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</si>
  <si>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</si>
  <si>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</si>
  <si>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</si>
  <si>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</si>
  <si>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</si>
  <si>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</si>
  <si>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</si>
  <si>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</si>
  <si>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</si>
  <si>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</si>
  <si>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</si>
  <si>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</si>
  <si>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</si>
  <si>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</si>
  <si>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</si>
  <si>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</si>
  <si>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</si>
  <si>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</si>
  <si>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</si>
  <si>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</si>
  <si>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</si>
  <si>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</si>
  <si>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</si>
  <si>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</si>
  <si>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</si>
  <si>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</si>
  <si>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</si>
  <si>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</si>
  <si>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</si>
  <si>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</si>
  <si>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</si>
  <si>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</si>
  <si>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</si>
  <si>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</si>
  <si>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</si>
  <si>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</si>
  <si>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</si>
  <si>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</si>
  <si>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</si>
  <si>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</si>
  <si>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</si>
  <si>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</si>
  <si>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</si>
  <si>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</si>
  <si>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</si>
  <si>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</si>
  <si>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</si>
  <si>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</si>
  <si>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</si>
  <si>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</si>
  <si>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</si>
  <si>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</si>
  <si>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</si>
  <si>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</si>
  <si>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</si>
  <si>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</si>
  <si>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</si>
  <si>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</si>
  <si>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</si>
  <si>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</si>
  <si>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</si>
  <si>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</si>
  <si>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</si>
  <si>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</si>
  <si>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</si>
  <si>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</si>
  <si>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</si>
  <si>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</si>
  <si>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</si>
  <si>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</si>
  <si>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</si>
  <si>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</si>
  <si>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</si>
  <si>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</si>
  <si>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</si>
  <si>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</si>
  <si>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</si>
  <si>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</si>
  <si>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</si>
  <si>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</si>
  <si>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</si>
  <si>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</si>
  <si>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</si>
  <si>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</si>
  <si>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</si>
  <si>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</si>
  <si>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</si>
  <si>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</si>
  <si>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</si>
  <si>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</si>
  <si>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</si>
  <si>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</si>
  <si>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</si>
  <si>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</si>
  <si>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</si>
  <si>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</si>
  <si>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</si>
  <si>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</si>
  <si>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</si>
  <si>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</si>
  <si>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</si>
  <si>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</si>
  <si>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</si>
  <si>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</si>
  <si>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</si>
  <si>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</si>
  <si>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</si>
  <si>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</si>
  <si>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</si>
  <si>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</si>
  <si>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</si>
  <si>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</si>
  <si>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</si>
  <si>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</si>
  <si>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</si>
  <si>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</si>
  <si>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</si>
  <si>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</si>
  <si>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</si>
  <si>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</si>
  <si>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</si>
  <si>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</si>
  <si>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</si>
  <si>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</si>
  <si>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</si>
  <si>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</si>
  <si>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</si>
  <si>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</si>
  <si>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</si>
  <si>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</si>
  <si>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</si>
  <si>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</si>
  <si>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</si>
  <si>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</si>
  <si>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</si>
  <si>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</si>
  <si>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</si>
  <si>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</si>
  <si>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</si>
  <si>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</si>
  <si>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</si>
  <si>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</si>
  <si>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</si>
  <si>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</si>
  <si>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</si>
  <si>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</si>
  <si>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</si>
  <si>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</si>
  <si>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</si>
  <si>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</si>
  <si>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</si>
  <si>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</si>
  <si>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</si>
  <si>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</si>
  <si>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</si>
  <si>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</si>
  <si>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</si>
  <si>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</si>
  <si>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</si>
  <si>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</si>
  <si>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</si>
  <si>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</si>
  <si>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</si>
  <si>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</si>
  <si>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</si>
  <si>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</si>
  <si>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</si>
  <si>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</si>
  <si>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</si>
  <si>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</si>
  <si>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</si>
  <si>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</si>
  <si>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</si>
  <si>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</si>
  <si>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</si>
  <si>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</si>
  <si>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</si>
  <si>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</si>
  <si>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</si>
  <si>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</si>
  <si>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</si>
  <si>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</si>
  <si>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</si>
  <si>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</si>
  <si>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</si>
  <si>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</si>
  <si>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</si>
  <si>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</si>
  <si>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</si>
  <si>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</si>
  <si>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</si>
  <si>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</si>
  <si>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</si>
  <si>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</si>
  <si>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</si>
  <si>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</si>
  <si>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</si>
  <si>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</si>
  <si>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</si>
  <si>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</si>
  <si>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</si>
  <si>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</si>
  <si>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</si>
  <si>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</si>
  <si>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</si>
  <si>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</si>
  <si>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</si>
  <si>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</si>
  <si>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</si>
  <si>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</si>
  <si>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</si>
  <si>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</si>
  <si>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</si>
  <si>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</si>
  <si>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</si>
  <si>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</si>
  <si>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</si>
  <si>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</si>
  <si>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</si>
  <si>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</si>
  <si>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</si>
  <si>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</si>
  <si>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</si>
  <si>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</si>
  <si>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</si>
  <si>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</si>
  <si>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</si>
  <si>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</si>
  <si>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</si>
  <si>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</si>
  <si>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</si>
  <si>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</si>
  <si>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</si>
  <si>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</si>
  <si>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</si>
  <si>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</si>
  <si>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</si>
  <si>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</si>
  <si>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</si>
  <si>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</si>
  <si>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</si>
  <si>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</si>
  <si>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</si>
  <si>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</si>
  <si>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</si>
  <si>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</si>
  <si>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</si>
  <si>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</si>
  <si>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</si>
  <si>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</si>
  <si>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</si>
  <si>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</si>
  <si>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</si>
  <si>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</si>
  <si>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</si>
  <si>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</si>
  <si>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</si>
  <si>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</si>
  <si>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</si>
  <si>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</si>
  <si>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</si>
  <si>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</si>
  <si>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</si>
  <si>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</si>
  <si>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</si>
  <si>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</si>
  <si>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</si>
  <si>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</si>
  <si>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</si>
  <si>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</si>
  <si>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</si>
  <si>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</si>
  <si>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</si>
  <si>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</si>
  <si>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</si>
  <si>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</si>
  <si>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</si>
  <si>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</si>
  <si>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</si>
  <si>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</si>
  <si>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</si>
  <si>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</si>
  <si>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</si>
  <si>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</si>
  <si>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</si>
  <si>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</si>
  <si>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</si>
  <si>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</si>
  <si>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</si>
  <si>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</si>
  <si>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</si>
  <si>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</si>
  <si>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</si>
  <si>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</si>
  <si>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</si>
  <si>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</si>
  <si>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</si>
  <si>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</si>
  <si>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</si>
  <si>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</si>
  <si>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</si>
  <si>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</si>
  <si>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</si>
  <si>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</si>
  <si>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</si>
  <si>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</si>
  <si>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</si>
  <si>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</si>
  <si>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</si>
  <si>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</si>
  <si>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</si>
  <si>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</si>
  <si>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</si>
  <si>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</si>
  <si>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</si>
  <si>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</si>
  <si>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</si>
  <si>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</si>
  <si>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</si>
  <si>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</si>
  <si>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</si>
  <si>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</si>
  <si>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</si>
  <si>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</si>
  <si>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</si>
  <si>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</si>
  <si>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</si>
  <si>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</si>
  <si>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</si>
  <si>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</si>
  <si>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</si>
  <si>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</si>
  <si>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</si>
  <si>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</si>
  <si>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</si>
  <si>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</si>
  <si>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</si>
  <si>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</si>
  <si>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</si>
  <si>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</si>
  <si>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</si>
  <si>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</si>
  <si>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</si>
  <si>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</si>
  <si>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</si>
  <si>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</si>
  <si>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</si>
  <si>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</si>
  <si>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</si>
  <si>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</si>
  <si>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</si>
  <si>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</si>
  <si>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</si>
  <si>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</si>
  <si>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</si>
  <si>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</si>
  <si>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</si>
  <si>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</si>
  <si>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</si>
  <si>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</si>
  <si>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</si>
  <si>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</si>
  <si>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</si>
  <si>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</si>
  <si>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</si>
  <si>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</si>
  <si>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</si>
  <si>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</si>
  <si>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</si>
  <si>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</si>
  <si>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</si>
  <si>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</si>
  <si>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</si>
  <si>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</si>
  <si>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</si>
  <si>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</si>
  <si>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</si>
  <si>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</si>
  <si>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</si>
  <si>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</si>
  <si>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</si>
  <si>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</si>
  <si>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</si>
  <si>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</si>
  <si>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</si>
  <si>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</si>
  <si>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</si>
  <si>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</si>
  <si>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</si>
  <si>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</si>
  <si>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</si>
  <si>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</si>
  <si>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</si>
  <si>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</si>
  <si>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</si>
  <si>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</si>
  <si>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</si>
  <si>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</si>
  <si>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</si>
  <si>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</si>
  <si>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</si>
  <si>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</si>
  <si>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</si>
  <si>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</si>
  <si>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</si>
  <si>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</si>
  <si>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</si>
  <si>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</si>
  <si>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</si>
  <si>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</si>
  <si>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</si>
  <si>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</si>
  <si>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</si>
  <si>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</si>
  <si>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</si>
  <si>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</si>
  <si>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</si>
  <si>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</si>
  <si>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</si>
  <si>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</si>
  <si>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</si>
  <si>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</si>
  <si>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</si>
  <si>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</si>
  <si>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</si>
  <si>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</si>
  <si>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</si>
  <si>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</si>
  <si>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</si>
  <si>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</si>
  <si>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</si>
  <si>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</si>
  <si>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</si>
  <si>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</si>
  <si>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</si>
  <si>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</si>
  <si>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</si>
  <si>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</si>
  <si>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</si>
  <si>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</si>
  <si>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</si>
  <si>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</si>
  <si>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</si>
  <si>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</si>
  <si>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</si>
  <si>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</si>
  <si>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</si>
  <si>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</si>
  <si>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</si>
  <si>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</si>
  <si>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</si>
  <si>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</si>
  <si>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</si>
  <si>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</si>
  <si>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</si>
  <si>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</si>
  <si>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</si>
  <si>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</si>
  <si>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</si>
  <si>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</si>
  <si>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</si>
  <si>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</si>
  <si>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</si>
  <si>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</si>
  <si>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</si>
  <si>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</si>
  <si>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</si>
  <si>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</si>
  <si>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</si>
  <si>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</si>
  <si>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</si>
  <si>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</si>
  <si>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</si>
  <si>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</si>
  <si>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</si>
  <si>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</si>
  <si>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</si>
  <si>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</si>
  <si>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</si>
  <si>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</si>
  <si>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</si>
  <si>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</si>
  <si>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</si>
  <si>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</si>
  <si>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</si>
  <si>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</si>
  <si>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</si>
  <si>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</si>
  <si>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</si>
  <si>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</si>
  <si>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</si>
  <si>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</si>
  <si>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</si>
  <si>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</si>
  <si>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</si>
  <si>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</si>
  <si>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</si>
  <si>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</si>
  <si>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</si>
  <si>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</si>
  <si>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</si>
  <si>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</si>
  <si>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</si>
  <si>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</si>
  <si>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</si>
  <si>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</si>
  <si>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</si>
  <si>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</si>
  <si>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</si>
  <si>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</si>
  <si>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</si>
  <si>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</si>
  <si>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</si>
  <si>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</si>
  <si>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</si>
  <si>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</si>
  <si>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</si>
  <si>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</si>
  <si>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</si>
  <si>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</si>
  <si>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</si>
  <si>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</si>
  <si>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</si>
  <si>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</si>
  <si>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</si>
  <si>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</si>
  <si>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</si>
  <si>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</si>
  <si>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</si>
  <si>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</si>
  <si>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</si>
  <si>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</si>
  <si>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</si>
  <si>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</si>
  <si>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</si>
  <si>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</si>
  <si>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</si>
  <si>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</si>
  <si>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</si>
  <si>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</si>
  <si>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</si>
  <si>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</si>
  <si>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</si>
  <si>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</si>
  <si>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</si>
  <si>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</si>
  <si>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</si>
  <si>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</si>
  <si>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</si>
  <si>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</si>
  <si>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</si>
  <si>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</si>
  <si>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</si>
  <si>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</si>
  <si>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</si>
  <si>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</si>
  <si>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</si>
  <si>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</si>
  <si>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</si>
  <si>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</si>
  <si>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</si>
  <si>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</si>
  <si>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</si>
  <si>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</si>
  <si>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</si>
  <si>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</si>
  <si>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</si>
  <si>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</si>
  <si>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</si>
  <si>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</si>
  <si>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</si>
  <si>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</si>
  <si>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</si>
  <si>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</si>
  <si>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</si>
  <si>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</si>
  <si>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</si>
  <si>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</si>
  <si>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</si>
  <si>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</si>
  <si>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</si>
  <si>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</si>
  <si>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</si>
  <si>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</si>
  <si>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</si>
  <si>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</si>
  <si>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</si>
  <si>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</si>
  <si>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</si>
  <si>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</si>
  <si>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</si>
  <si>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</si>
  <si>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</si>
  <si>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</si>
  <si>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</si>
  <si>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</si>
  <si>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</si>
  <si>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</si>
  <si>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</si>
  <si>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</si>
  <si>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</si>
  <si>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</si>
  <si>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</si>
  <si>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</si>
  <si>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</si>
  <si>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</si>
  <si>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</si>
  <si>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</si>
  <si>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</si>
  <si>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</si>
  <si>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</si>
  <si>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</si>
  <si>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</si>
  <si>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</si>
  <si>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</si>
  <si>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</si>
  <si>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</si>
  <si>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</si>
  <si>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</si>
  <si>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</si>
  <si>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</si>
  <si>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</si>
  <si>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</si>
  <si>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</si>
  <si>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</si>
  <si>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</si>
  <si>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</si>
  <si>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</si>
  <si>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</si>
  <si>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</si>
  <si>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</si>
  <si>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</si>
  <si>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</si>
  <si>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</si>
  <si>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</si>
  <si>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</si>
  <si>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</si>
  <si>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</si>
  <si>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</si>
  <si>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</si>
  <si>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</si>
  <si>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</si>
  <si>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</si>
  <si>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</si>
  <si>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</si>
  <si>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</si>
  <si>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</si>
  <si>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</si>
  <si>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</si>
  <si>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</si>
  <si>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</si>
  <si>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</si>
  <si>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</si>
  <si>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</si>
  <si>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</si>
  <si>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</si>
  <si>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</si>
  <si>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</si>
  <si>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</si>
  <si>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</si>
  <si>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</si>
  <si>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</si>
  <si>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</si>
  <si>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</si>
  <si>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</si>
  <si>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</si>
  <si>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</si>
  <si>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</si>
  <si>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</si>
  <si>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</si>
  <si>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</si>
  <si>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</si>
  <si>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</si>
  <si>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</si>
  <si>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</si>
  <si>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</si>
  <si>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</si>
  <si>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</si>
  <si>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</si>
  <si>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</si>
  <si>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</si>
  <si>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</si>
  <si>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</si>
  <si>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</si>
  <si>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</si>
  <si>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</si>
  <si>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</si>
  <si>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</si>
  <si>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</si>
  <si>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</si>
  <si>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</si>
  <si>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</si>
  <si>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</si>
  <si>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</si>
  <si>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</si>
  <si>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</si>
  <si>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</si>
  <si>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</si>
  <si>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</si>
  <si>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</si>
  <si>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</si>
  <si>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</si>
  <si>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</si>
  <si>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</si>
  <si>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</si>
  <si>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</si>
  <si>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</si>
  <si>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</si>
  <si>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</si>
  <si>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</si>
  <si>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</si>
  <si>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</si>
  <si>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</si>
  <si>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</si>
  <si>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</si>
  <si>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</si>
  <si>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</si>
  <si>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</si>
  <si>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</si>
  <si>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</si>
  <si>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</si>
  <si>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</si>
  <si>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</si>
  <si>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</si>
  <si>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</si>
  <si>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</si>
  <si>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</si>
  <si>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</si>
  <si>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</si>
  <si>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</si>
  <si>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</si>
  <si>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</si>
  <si>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</si>
  <si>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</si>
  <si>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</si>
  <si>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</si>
  <si>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</si>
  <si>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</si>
  <si>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</si>
  <si>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</si>
  <si>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</si>
  <si>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</si>
  <si>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</si>
  <si>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</si>
  <si>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</si>
  <si>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</si>
  <si>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</si>
  <si>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</si>
  <si>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</si>
  <si>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</si>
  <si>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</si>
  <si>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</si>
  <si>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</si>
  <si>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</si>
  <si>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</si>
  <si>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</si>
  <si>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</si>
  <si>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</si>
  <si>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</si>
  <si>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</si>
  <si>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</si>
  <si>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</si>
  <si>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</si>
  <si>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</si>
  <si>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</si>
  <si>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</si>
  <si>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</si>
  <si>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</si>
  <si>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</si>
  <si>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</si>
  <si>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</si>
  <si>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</si>
  <si>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</si>
  <si>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</si>
  <si>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</si>
  <si>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</si>
  <si>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</si>
  <si>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</si>
  <si>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</si>
  <si>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</si>
  <si>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</si>
  <si>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</si>
  <si>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</si>
  <si>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</si>
  <si>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</si>
  <si>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</si>
  <si>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</si>
  <si>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</si>
  <si>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</si>
  <si>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</si>
  <si>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</si>
  <si>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</si>
  <si>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</si>
  <si>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</si>
  <si>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</si>
  <si>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</si>
  <si>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</si>
  <si>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</si>
  <si>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</si>
  <si>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</si>
  <si>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</si>
  <si>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</si>
  <si>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</si>
  <si>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</si>
  <si>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</si>
  <si>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</si>
  <si>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</si>
  <si>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</si>
  <si>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</si>
  <si>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</si>
  <si>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</si>
  <si>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</si>
  <si>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</si>
  <si>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</si>
  <si>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</si>
  <si>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</si>
  <si>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</si>
  <si>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</si>
  <si>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</si>
  <si>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</si>
  <si>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</si>
  <si>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</si>
  <si>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</si>
  <si>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</si>
  <si>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</si>
  <si>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</si>
  <si>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</si>
  <si>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</si>
  <si>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</si>
  <si>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</si>
  <si>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</si>
  <si>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</si>
  <si>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</si>
  <si>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</si>
  <si>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</si>
  <si>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</si>
  <si>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</si>
  <si>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</si>
  <si>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</si>
  <si>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</si>
  <si>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</si>
  <si>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</si>
  <si>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</si>
  <si>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</si>
  <si>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</si>
  <si>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</si>
  <si>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</si>
  <si>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</si>
  <si>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</si>
  <si>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</si>
  <si>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</si>
  <si>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</si>
  <si>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</si>
  <si>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</si>
  <si>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</si>
  <si>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</si>
  <si>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</si>
  <si>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</si>
  <si>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</si>
  <si>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</si>
  <si>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</si>
  <si>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</si>
  <si>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</si>
  <si>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</si>
  <si>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</si>
  <si>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</si>
  <si>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</si>
  <si>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</si>
  <si>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</si>
  <si>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</si>
  <si>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</si>
  <si>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</si>
  <si>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</si>
  <si>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</si>
  <si>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</si>
  <si>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</si>
  <si>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</si>
  <si>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</si>
  <si>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</si>
  <si>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</si>
  <si>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</si>
  <si>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</si>
  <si>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</si>
  <si>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</si>
  <si>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</si>
  <si>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</si>
  <si>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</si>
  <si>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</si>
  <si>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</si>
  <si>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</si>
  <si>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</si>
  <si>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</si>
  <si>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</si>
  <si>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</si>
  <si>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</si>
  <si>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</si>
  <si>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</si>
  <si>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</si>
  <si>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</si>
  <si>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</si>
  <si>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</si>
  <si>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</si>
  <si>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</si>
  <si>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</si>
  <si>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</si>
  <si>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</si>
  <si>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</si>
  <si>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</si>
  <si>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</si>
  <si>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</si>
  <si>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</si>
  <si>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</si>
  <si>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</si>
  <si>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</si>
  <si>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</si>
  <si>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</si>
  <si>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</si>
  <si>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</si>
  <si>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</si>
  <si>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</si>
  <si>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</si>
  <si>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</si>
  <si>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</si>
  <si>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</si>
  <si>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</si>
  <si>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</si>
  <si>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</si>
  <si>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</si>
  <si>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</si>
  <si>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</si>
  <si>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</si>
  <si>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</si>
  <si>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</si>
  <si>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</si>
  <si>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</si>
  <si>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</si>
  <si>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</si>
  <si>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</si>
  <si>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</si>
  <si>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</si>
  <si>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</si>
  <si>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</si>
  <si>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</si>
  <si>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</si>
  <si>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</si>
  <si>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</si>
  <si>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</si>
  <si>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</si>
  <si>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</si>
  <si>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</si>
  <si>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</si>
  <si>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</si>
  <si>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</si>
  <si>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</si>
  <si>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</si>
  <si>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</si>
  <si>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</si>
  <si>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</si>
  <si>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</si>
  <si>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</si>
  <si>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</si>
  <si>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</si>
  <si>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</si>
  <si>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</si>
  <si>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</si>
  <si>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</si>
  <si>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</si>
  <si>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</si>
  <si>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</si>
  <si>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</si>
  <si>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</si>
  <si>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</si>
  <si>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</si>
  <si>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</si>
  <si>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</si>
  <si>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</si>
  <si>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</si>
  <si>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</si>
  <si>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</si>
  <si>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</si>
  <si>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</si>
  <si>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</si>
  <si>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</si>
  <si>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</si>
  <si>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Lapad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</si>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</sst>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6" fillId="0" borderId="81"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2530895.13</v>
      </c>
      <c r="D2" s="7">
        <f>'PR-RAS'!E6</f>
        <v>3011201.91</v>
      </c>
      <c r="E2" s="7">
        <v>0</v>
      </c>
      <c r="F2" s="7">
        <v>0</v>
      </c>
      <c r="G2" s="8">
        <f t="shared" ref="G2:G274" si="0">(B2/1000)*(C2*1+D2*2)</f>
        <v>8553.2989500000003</v>
      </c>
      <c r="H2" s="8">
        <f t="shared" ref="H2:H274" si="1">ABS(C2-ROUND(C2,0))+ABS(D2-ROUND(D2,0))</f>
        <v>0.21999999973922968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1813547.1999999997</v>
      </c>
      <c r="D45" s="2">
        <f>'PR-RAS'!E49</f>
        <v>1962325.9900000002</v>
      </c>
      <c r="E45" s="2">
        <v>0</v>
      </c>
      <c r="F45" s="2">
        <v>0</v>
      </c>
      <c r="G45" s="3">
        <f t="shared" si="0"/>
        <v>252480.76391999997</v>
      </c>
      <c r="H45" s="3">
        <f t="shared" si="1"/>
        <v>0.20999999949708581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1808586.7999999998</v>
      </c>
      <c r="D64" s="2">
        <f>'PR-RAS'!E68</f>
        <v>1962325.9900000002</v>
      </c>
      <c r="E64" s="2">
        <v>0</v>
      </c>
      <c r="F64" s="2">
        <v>0</v>
      </c>
      <c r="G64" s="3">
        <f t="shared" si="0"/>
        <v>361194.04314000002</v>
      </c>
      <c r="H64" s="3">
        <f t="shared" si="1"/>
        <v>0.2099999999627471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1774051.66</v>
      </c>
      <c r="D65" s="2">
        <f>'PR-RAS'!E69</f>
        <v>1932020.87</v>
      </c>
      <c r="E65" s="2">
        <v>0</v>
      </c>
      <c r="F65" s="2">
        <v>0</v>
      </c>
      <c r="G65" s="3">
        <f t="shared" si="0"/>
        <v>360837.97760000004</v>
      </c>
      <c r="H65" s="3">
        <f t="shared" si="1"/>
        <v>0.46999999997206032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34535.14</v>
      </c>
      <c r="D66" s="2">
        <f>'PR-RAS'!E70</f>
        <v>30305.119999999999</v>
      </c>
      <c r="E66" s="2">
        <v>0</v>
      </c>
      <c r="F66" s="2">
        <v>0</v>
      </c>
      <c r="G66" s="3">
        <f t="shared" si="0"/>
        <v>6184.4497000000001</v>
      </c>
      <c r="H66" s="3">
        <f t="shared" si="1"/>
        <v>0.25999999999839929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4960.3999999999996</v>
      </c>
      <c r="D70" s="2">
        <f>'PR-RAS'!E74</f>
        <v>0</v>
      </c>
      <c r="E70" s="2">
        <v>0</v>
      </c>
      <c r="F70" s="2">
        <v>0</v>
      </c>
      <c r="G70" s="3">
        <f t="shared" si="0"/>
        <v>342.26760000000002</v>
      </c>
      <c r="H70" s="3">
        <f t="shared" si="1"/>
        <v>0.3999999999996362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4960.3999999999996</v>
      </c>
      <c r="D71" s="2">
        <f>'PR-RAS'!E75</f>
        <v>0</v>
      </c>
      <c r="E71" s="2">
        <v>0</v>
      </c>
      <c r="F71" s="2">
        <v>0</v>
      </c>
      <c r="G71" s="3">
        <f t="shared" si="0"/>
        <v>347.22800000000001</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0.41</v>
      </c>
      <c r="D78" s="2">
        <f>'PR-RAS'!E82</f>
        <v>0.26</v>
      </c>
      <c r="E78" s="2">
        <v>0</v>
      </c>
      <c r="F78" s="2">
        <v>0</v>
      </c>
      <c r="G78" s="3">
        <f t="shared" si="0"/>
        <v>7.1609999999999993E-2</v>
      </c>
      <c r="H78" s="3">
        <f t="shared" si="1"/>
        <v>0.66999999999999993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0.41</v>
      </c>
      <c r="D79" s="2">
        <f>'PR-RAS'!E83</f>
        <v>0.26</v>
      </c>
      <c r="E79" s="2">
        <v>0</v>
      </c>
      <c r="F79" s="2">
        <v>0</v>
      </c>
      <c r="G79" s="3">
        <f t="shared" si="0"/>
        <v>7.2539999999999993E-2</v>
      </c>
      <c r="H79" s="3">
        <f t="shared" si="1"/>
        <v>0.66999999999999993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0.41</v>
      </c>
      <c r="D81" s="2">
        <f>'PR-RAS'!E85</f>
        <v>0.26</v>
      </c>
      <c r="E81" s="2">
        <v>0</v>
      </c>
      <c r="F81" s="2">
        <v>0</v>
      </c>
      <c r="G81" s="3">
        <f t="shared" si="0"/>
        <v>7.4399999999999994E-2</v>
      </c>
      <c r="H81" s="3">
        <f t="shared" si="1"/>
        <v>0.66999999999999993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75467.25</v>
      </c>
      <c r="D102" s="2">
        <f>'PR-RAS'!E106</f>
        <v>81819.19</v>
      </c>
      <c r="E102" s="2">
        <v>0</v>
      </c>
      <c r="F102" s="2">
        <v>0</v>
      </c>
      <c r="G102" s="3">
        <f t="shared" si="0"/>
        <v>24149.668630000004</v>
      </c>
      <c r="H102" s="3">
        <f t="shared" si="1"/>
        <v>0.44000000000232831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75467.25</v>
      </c>
      <c r="D108" s="2">
        <f>'PR-RAS'!E112</f>
        <v>81819.19</v>
      </c>
      <c r="E108" s="2">
        <v>0</v>
      </c>
      <c r="F108" s="2">
        <v>0</v>
      </c>
      <c r="G108" s="3">
        <f t="shared" si="0"/>
        <v>25584.30241</v>
      </c>
      <c r="H108" s="3">
        <f t="shared" si="1"/>
        <v>0.44000000000232831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75467.25</v>
      </c>
      <c r="D113" s="2">
        <f>'PR-RAS'!E117</f>
        <v>81819.19</v>
      </c>
      <c r="E113" s="2">
        <v>0</v>
      </c>
      <c r="F113" s="2">
        <v>0</v>
      </c>
      <c r="G113" s="3">
        <f t="shared" si="0"/>
        <v>26779.830560000002</v>
      </c>
      <c r="H113" s="3">
        <f t="shared" si="1"/>
        <v>0.44000000000232831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6323.75</v>
      </c>
      <c r="D121" s="2">
        <f>'PR-RAS'!E125</f>
        <v>8021.05</v>
      </c>
      <c r="E121" s="2">
        <v>0</v>
      </c>
      <c r="F121" s="2">
        <v>0</v>
      </c>
      <c r="G121" s="3">
        <f t="shared" si="0"/>
        <v>2683.9019999999996</v>
      </c>
      <c r="H121" s="3">
        <f t="shared" si="1"/>
        <v>0.3000000000001819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1000</v>
      </c>
      <c r="D122" s="2">
        <f>'PR-RAS'!E126</f>
        <v>0</v>
      </c>
      <c r="E122" s="2">
        <v>0</v>
      </c>
      <c r="F122" s="2">
        <v>0</v>
      </c>
      <c r="G122" s="3">
        <f t="shared" si="0"/>
        <v>121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1000</v>
      </c>
      <c r="D124" s="2">
        <f>'PR-RAS'!E128</f>
        <v>0</v>
      </c>
      <c r="E124" s="2">
        <v>0</v>
      </c>
      <c r="F124" s="2">
        <v>0</v>
      </c>
      <c r="G124" s="3">
        <f t="shared" si="0"/>
        <v>123</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5323.75</v>
      </c>
      <c r="D125" s="2">
        <f>'PR-RAS'!E129</f>
        <v>8021.05</v>
      </c>
      <c r="E125" s="2">
        <v>0</v>
      </c>
      <c r="F125" s="2">
        <v>0</v>
      </c>
      <c r="G125" s="3">
        <f t="shared" si="0"/>
        <v>2649.3653999999997</v>
      </c>
      <c r="H125" s="3">
        <f t="shared" si="1"/>
        <v>0.3000000000001819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4963.75</v>
      </c>
      <c r="D126" s="2">
        <f>'PR-RAS'!E130</f>
        <v>4709.59</v>
      </c>
      <c r="E126" s="2">
        <v>0</v>
      </c>
      <c r="F126" s="2">
        <v>0</v>
      </c>
      <c r="G126" s="3">
        <f t="shared" si="0"/>
        <v>1797.86625</v>
      </c>
      <c r="H126" s="3">
        <f t="shared" si="1"/>
        <v>0.65999999999985448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360</v>
      </c>
      <c r="D127" s="2">
        <f>'PR-RAS'!E131</f>
        <v>3311.46</v>
      </c>
      <c r="E127" s="2">
        <v>0</v>
      </c>
      <c r="F127" s="2">
        <v>0</v>
      </c>
      <c r="G127" s="3">
        <f t="shared" si="0"/>
        <v>879.84792000000004</v>
      </c>
      <c r="H127" s="3">
        <f t="shared" si="1"/>
        <v>0.46000000000003638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635556.52</v>
      </c>
      <c r="D130" s="2">
        <f>'PR-RAS'!E134</f>
        <v>959035.42</v>
      </c>
      <c r="E130" s="2">
        <v>0</v>
      </c>
      <c r="F130" s="2">
        <v>0</v>
      </c>
      <c r="G130" s="3">
        <f t="shared" si="0"/>
        <v>329417.92944000004</v>
      </c>
      <c r="H130" s="3">
        <f t="shared" si="1"/>
        <v>0.90000000002328306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635556.52</v>
      </c>
      <c r="D131" s="2">
        <f>'PR-RAS'!E135</f>
        <v>959035.42</v>
      </c>
      <c r="E131" s="2">
        <v>0</v>
      </c>
      <c r="F131" s="2">
        <v>0</v>
      </c>
      <c r="G131" s="3">
        <f t="shared" si="0"/>
        <v>331971.55680000008</v>
      </c>
      <c r="H131" s="3">
        <f t="shared" si="1"/>
        <v>0.90000000002328306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606556.52</v>
      </c>
      <c r="D132" s="2">
        <f>'PR-RAS'!E136</f>
        <v>910449.17</v>
      </c>
      <c r="E132" s="2">
        <v>0</v>
      </c>
      <c r="F132" s="2">
        <v>0</v>
      </c>
      <c r="G132" s="3">
        <f t="shared" si="0"/>
        <v>317996.58666000003</v>
      </c>
      <c r="H132" s="3">
        <f t="shared" si="1"/>
        <v>0.65000000002328306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29000</v>
      </c>
      <c r="D133" s="2">
        <f>'PR-RAS'!E137</f>
        <v>48586.25</v>
      </c>
      <c r="E133" s="2">
        <v>0</v>
      </c>
      <c r="F133" s="2">
        <v>0</v>
      </c>
      <c r="G133" s="3">
        <f t="shared" si="0"/>
        <v>16654.77</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2448512.29</v>
      </c>
      <c r="D148" s="2">
        <f>'PR-RAS'!E152</f>
        <v>3123857.56</v>
      </c>
      <c r="E148" s="2">
        <v>0</v>
      </c>
      <c r="F148" s="2">
        <v>0</v>
      </c>
      <c r="G148" s="3">
        <f t="shared" si="0"/>
        <v>1278345.42927</v>
      </c>
      <c r="H148" s="3">
        <f t="shared" si="1"/>
        <v>0.72999999998137355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1971509.9000000001</v>
      </c>
      <c r="D149" s="2">
        <f>'PR-RAS'!E153</f>
        <v>2386913.96</v>
      </c>
      <c r="E149" s="2">
        <v>0</v>
      </c>
      <c r="F149" s="2">
        <v>0</v>
      </c>
      <c r="G149" s="3">
        <f t="shared" si="0"/>
        <v>998309.99736000004</v>
      </c>
      <c r="H149" s="3">
        <f t="shared" si="1"/>
        <v>0.13999999989755452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1642468.8</v>
      </c>
      <c r="D150" s="2">
        <f>'PR-RAS'!E154</f>
        <v>1971256.78</v>
      </c>
      <c r="E150" s="2">
        <v>0</v>
      </c>
      <c r="F150" s="2">
        <v>0</v>
      </c>
      <c r="G150" s="3">
        <f t="shared" si="0"/>
        <v>832162.37164000003</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1642468.8</v>
      </c>
      <c r="D151" s="2">
        <f>'PR-RAS'!E155</f>
        <v>1971256.78</v>
      </c>
      <c r="E151" s="2">
        <v>0</v>
      </c>
      <c r="F151" s="2">
        <v>0</v>
      </c>
      <c r="G151" s="3">
        <f t="shared" si="0"/>
        <v>837747.35400000005</v>
      </c>
      <c r="H151" s="3">
        <f t="shared" si="1"/>
        <v>0.41999999992549419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58033.77</v>
      </c>
      <c r="D155" s="2">
        <f>'PR-RAS'!E159</f>
        <v>90400.03</v>
      </c>
      <c r="E155" s="2">
        <v>0</v>
      </c>
      <c r="F155" s="2">
        <v>0</v>
      </c>
      <c r="G155" s="3">
        <f t="shared" si="0"/>
        <v>36780.409820000001</v>
      </c>
      <c r="H155" s="3">
        <f t="shared" si="1"/>
        <v>0.26000000000203727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271007.33</v>
      </c>
      <c r="D156" s="2">
        <f>'PR-RAS'!E160</f>
        <v>325257.15000000002</v>
      </c>
      <c r="E156" s="2">
        <v>0</v>
      </c>
      <c r="F156" s="2">
        <v>0</v>
      </c>
      <c r="G156" s="3">
        <f t="shared" si="0"/>
        <v>142835.85265000002</v>
      </c>
      <c r="H156" s="3">
        <f t="shared" si="1"/>
        <v>0.48000000003958121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271007.33</v>
      </c>
      <c r="D158" s="2">
        <f>'PR-RAS'!E162</f>
        <v>325257.15000000002</v>
      </c>
      <c r="E158" s="2">
        <v>0</v>
      </c>
      <c r="F158" s="2">
        <v>0</v>
      </c>
      <c r="G158" s="3">
        <f t="shared" si="0"/>
        <v>144678.89591000002</v>
      </c>
      <c r="H158" s="3">
        <f t="shared" si="1"/>
        <v>0.48000000003958121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433596.6</v>
      </c>
      <c r="D160" s="2">
        <f>'PR-RAS'!E164</f>
        <v>692294.95</v>
      </c>
      <c r="E160" s="2">
        <v>0</v>
      </c>
      <c r="F160" s="2">
        <v>0</v>
      </c>
      <c r="G160" s="3">
        <f t="shared" si="0"/>
        <v>289091.65350000001</v>
      </c>
      <c r="H160" s="3">
        <f t="shared" si="1"/>
        <v>0.45000000006984919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47866.23</v>
      </c>
      <c r="D161" s="2">
        <f>'PR-RAS'!E165</f>
        <v>60965.47</v>
      </c>
      <c r="E161" s="2">
        <v>0</v>
      </c>
      <c r="F161" s="2">
        <v>0</v>
      </c>
      <c r="G161" s="3">
        <f t="shared" si="0"/>
        <v>27167.547200000001</v>
      </c>
      <c r="H161" s="3">
        <f t="shared" si="1"/>
        <v>0.70000000000436557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12817.01</v>
      </c>
      <c r="D162" s="2">
        <f>'PR-RAS'!E166</f>
        <v>10628.46</v>
      </c>
      <c r="E162" s="2">
        <v>0</v>
      </c>
      <c r="F162" s="2">
        <v>0</v>
      </c>
      <c r="G162" s="3">
        <f t="shared" si="0"/>
        <v>5485.9027299999998</v>
      </c>
      <c r="H162" s="3">
        <f t="shared" si="1"/>
        <v>0.46999999999934516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31804.04</v>
      </c>
      <c r="D163" s="2">
        <f>'PR-RAS'!E167</f>
        <v>42285.03</v>
      </c>
      <c r="E163" s="2">
        <v>0</v>
      </c>
      <c r="F163" s="2">
        <v>0</v>
      </c>
      <c r="G163" s="3">
        <f t="shared" si="0"/>
        <v>18852.604200000002</v>
      </c>
      <c r="H163" s="3">
        <f t="shared" si="1"/>
        <v>6.9999999999708962E-2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3096.18</v>
      </c>
      <c r="D164" s="2">
        <f>'PR-RAS'!E168</f>
        <v>7700.98</v>
      </c>
      <c r="E164" s="2">
        <v>0</v>
      </c>
      <c r="F164" s="2">
        <v>0</v>
      </c>
      <c r="G164" s="3">
        <f t="shared" si="0"/>
        <v>3015.1968200000001</v>
      </c>
      <c r="H164" s="3">
        <f t="shared" si="1"/>
        <v>0.20000000000027285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149</v>
      </c>
      <c r="D165" s="2">
        <f>'PR-RAS'!E169</f>
        <v>351</v>
      </c>
      <c r="E165" s="2">
        <v>0</v>
      </c>
      <c r="F165" s="2">
        <v>0</v>
      </c>
      <c r="G165" s="3">
        <f t="shared" si="0"/>
        <v>139.56399999999999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211069.99000000002</v>
      </c>
      <c r="D166" s="2">
        <f>'PR-RAS'!E170</f>
        <v>229329.91</v>
      </c>
      <c r="E166" s="2">
        <v>0</v>
      </c>
      <c r="F166" s="2">
        <v>0</v>
      </c>
      <c r="G166" s="3">
        <f t="shared" si="0"/>
        <v>110505.41865000002</v>
      </c>
      <c r="H166" s="3">
        <f t="shared" si="1"/>
        <v>9.9999999976716936E-2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20149.95</v>
      </c>
      <c r="D167" s="2">
        <f>'PR-RAS'!E171</f>
        <v>35302.410000000003</v>
      </c>
      <c r="E167" s="2">
        <v>0</v>
      </c>
      <c r="F167" s="2">
        <v>0</v>
      </c>
      <c r="G167" s="3">
        <f t="shared" si="0"/>
        <v>15065.291820000002</v>
      </c>
      <c r="H167" s="3">
        <f t="shared" si="1"/>
        <v>0.46000000000276486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153817.65</v>
      </c>
      <c r="D168" s="2">
        <f>'PR-RAS'!E172</f>
        <v>150259.56</v>
      </c>
      <c r="E168" s="2">
        <v>0</v>
      </c>
      <c r="F168" s="2">
        <v>0</v>
      </c>
      <c r="G168" s="3">
        <f t="shared" si="0"/>
        <v>75874.240590000001</v>
      </c>
      <c r="H168" s="3">
        <f t="shared" si="1"/>
        <v>0.79000000000814907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29267.53</v>
      </c>
      <c r="D169" s="2">
        <f>'PR-RAS'!E173</f>
        <v>28424.41</v>
      </c>
      <c r="E169" s="2">
        <v>0</v>
      </c>
      <c r="F169" s="2">
        <v>0</v>
      </c>
      <c r="G169" s="3">
        <f t="shared" si="0"/>
        <v>14467.546800000002</v>
      </c>
      <c r="H169" s="3">
        <f t="shared" si="1"/>
        <v>0.88000000000101863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4481.8900000000003</v>
      </c>
      <c r="D170" s="2">
        <f>'PR-RAS'!E174</f>
        <v>8976.52</v>
      </c>
      <c r="E170" s="2">
        <v>0</v>
      </c>
      <c r="F170" s="2">
        <v>0</v>
      </c>
      <c r="G170" s="3">
        <f t="shared" si="0"/>
        <v>3791.5031700000004</v>
      </c>
      <c r="H170" s="3">
        <f t="shared" si="1"/>
        <v>0.58999999999923602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2605.5300000000002</v>
      </c>
      <c r="D171" s="2">
        <f>'PR-RAS'!E175</f>
        <v>4801.76</v>
      </c>
      <c r="E171" s="2">
        <v>0</v>
      </c>
      <c r="F171" s="2">
        <v>0</v>
      </c>
      <c r="G171" s="3">
        <f t="shared" si="0"/>
        <v>2075.5385000000001</v>
      </c>
      <c r="H171" s="3">
        <f t="shared" si="1"/>
        <v>0.70999999999958163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747.44</v>
      </c>
      <c r="D173" s="2">
        <f>'PR-RAS'!E177</f>
        <v>1565.25</v>
      </c>
      <c r="E173" s="2">
        <v>0</v>
      </c>
      <c r="F173" s="2">
        <v>0</v>
      </c>
      <c r="G173" s="3">
        <f t="shared" si="0"/>
        <v>667.00567999999998</v>
      </c>
      <c r="H173" s="3">
        <f t="shared" si="1"/>
        <v>0.69000000000005457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155238.65</v>
      </c>
      <c r="D174" s="2">
        <f>'PR-RAS'!E178</f>
        <v>386408.81</v>
      </c>
      <c r="E174" s="2">
        <v>0</v>
      </c>
      <c r="F174" s="2">
        <v>0</v>
      </c>
      <c r="G174" s="3">
        <f t="shared" si="0"/>
        <v>160553.73470999999</v>
      </c>
      <c r="H174" s="3">
        <f t="shared" si="1"/>
        <v>0.54000000000814907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4957.16</v>
      </c>
      <c r="D175" s="2">
        <f>'PR-RAS'!E179</f>
        <v>4979.9799999999996</v>
      </c>
      <c r="E175" s="2">
        <v>0</v>
      </c>
      <c r="F175" s="2">
        <v>0</v>
      </c>
      <c r="G175" s="3">
        <f t="shared" si="0"/>
        <v>2595.5788799999996</v>
      </c>
      <c r="H175" s="3">
        <f t="shared" si="1"/>
        <v>0.18000000000029104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99034.48</v>
      </c>
      <c r="D176" s="2">
        <f>'PR-RAS'!E180</f>
        <v>310236.02</v>
      </c>
      <c r="E176" s="2">
        <v>0</v>
      </c>
      <c r="F176" s="2">
        <v>0</v>
      </c>
      <c r="G176" s="3">
        <f t="shared" si="0"/>
        <v>125913.64099999999</v>
      </c>
      <c r="H176" s="3">
        <f t="shared" si="1"/>
        <v>0.50000000001455192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497.7</v>
      </c>
      <c r="E177" s="2">
        <v>0</v>
      </c>
      <c r="F177" s="2">
        <v>0</v>
      </c>
      <c r="G177" s="3">
        <f t="shared" si="0"/>
        <v>175.19039999999998</v>
      </c>
      <c r="H177" s="3">
        <f t="shared" si="1"/>
        <v>0.30000000000001137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21625.48</v>
      </c>
      <c r="D178" s="2">
        <f>'PR-RAS'!E182</f>
        <v>22158.28</v>
      </c>
      <c r="E178" s="2">
        <v>0</v>
      </c>
      <c r="F178" s="2">
        <v>0</v>
      </c>
      <c r="G178" s="3">
        <f t="shared" si="0"/>
        <v>11671.741079999998</v>
      </c>
      <c r="H178" s="3">
        <f t="shared" si="1"/>
        <v>0.75999999999839929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1087.5</v>
      </c>
      <c r="D179" s="2">
        <f>'PR-RAS'!E183</f>
        <v>1162.5</v>
      </c>
      <c r="E179" s="2">
        <v>0</v>
      </c>
      <c r="F179" s="2">
        <v>0</v>
      </c>
      <c r="G179" s="3">
        <f t="shared" si="0"/>
        <v>607.42499999999995</v>
      </c>
      <c r="H179" s="3">
        <f t="shared" si="1"/>
        <v>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1077.81</v>
      </c>
      <c r="D180" s="2">
        <f>'PR-RAS'!E184</f>
        <v>6973.21</v>
      </c>
      <c r="E180" s="2">
        <v>0</v>
      </c>
      <c r="F180" s="2">
        <v>0</v>
      </c>
      <c r="G180" s="3">
        <f t="shared" si="0"/>
        <v>2689.3371699999998</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9988.44</v>
      </c>
      <c r="D181" s="2">
        <f>'PR-RAS'!E185</f>
        <v>17789.38</v>
      </c>
      <c r="E181" s="2">
        <v>0</v>
      </c>
      <c r="F181" s="2">
        <v>0</v>
      </c>
      <c r="G181" s="3">
        <f t="shared" si="0"/>
        <v>8202.0960000000014</v>
      </c>
      <c r="H181" s="3">
        <f t="shared" si="1"/>
        <v>0.82000000000152795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3370.79</v>
      </c>
      <c r="D182" s="2">
        <f>'PR-RAS'!E186</f>
        <v>3542.73</v>
      </c>
      <c r="E182" s="2">
        <v>0</v>
      </c>
      <c r="F182" s="2">
        <v>0</v>
      </c>
      <c r="G182" s="3">
        <f t="shared" si="0"/>
        <v>1892.58125</v>
      </c>
      <c r="H182" s="3">
        <f t="shared" si="1"/>
        <v>0.48000000000001819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14096.99</v>
      </c>
      <c r="D183" s="2">
        <f>'PR-RAS'!E187</f>
        <v>19069.009999999998</v>
      </c>
      <c r="E183" s="2">
        <v>0</v>
      </c>
      <c r="F183" s="2">
        <v>0</v>
      </c>
      <c r="G183" s="3">
        <f t="shared" si="0"/>
        <v>9506.7718199999981</v>
      </c>
      <c r="H183" s="3">
        <f t="shared" si="1"/>
        <v>1.9999999998617568E-2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19421.73</v>
      </c>
      <c r="D190" s="2">
        <f>'PR-RAS'!E194</f>
        <v>15590.76</v>
      </c>
      <c r="E190" s="2">
        <v>0</v>
      </c>
      <c r="F190" s="2">
        <v>0</v>
      </c>
      <c r="G190" s="3">
        <f t="shared" si="0"/>
        <v>9564.0142500000002</v>
      </c>
      <c r="H190" s="3">
        <f t="shared" si="1"/>
        <v>0.51000000000021828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3266.11</v>
      </c>
      <c r="D192" s="2">
        <f>'PR-RAS'!E196</f>
        <v>3272.69</v>
      </c>
      <c r="E192" s="2">
        <v>0</v>
      </c>
      <c r="F192" s="2">
        <v>0</v>
      </c>
      <c r="G192" s="3">
        <f t="shared" si="0"/>
        <v>1873.99459</v>
      </c>
      <c r="H192" s="3">
        <f t="shared" si="1"/>
        <v>0.42000000000007276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3177.73</v>
      </c>
      <c r="D193" s="2">
        <f>'PR-RAS'!E197</f>
        <v>3515.82</v>
      </c>
      <c r="E193" s="2">
        <v>0</v>
      </c>
      <c r="F193" s="2">
        <v>0</v>
      </c>
      <c r="G193" s="3">
        <f t="shared" si="0"/>
        <v>1960.1990400000002</v>
      </c>
      <c r="H193" s="3">
        <f t="shared" si="1"/>
        <v>0.4499999999998181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70</v>
      </c>
      <c r="E194" s="2">
        <v>0</v>
      </c>
      <c r="F194" s="2">
        <v>0</v>
      </c>
      <c r="G194" s="3">
        <f t="shared" si="0"/>
        <v>37.266370000000002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6884.16</v>
      </c>
      <c r="D195" s="2">
        <f>'PR-RAS'!E199</f>
        <v>6302.59</v>
      </c>
      <c r="E195" s="2">
        <v>0</v>
      </c>
      <c r="F195" s="2">
        <v>0</v>
      </c>
      <c r="G195" s="3">
        <f t="shared" si="0"/>
        <v>3780.9319600000003</v>
      </c>
      <c r="H195" s="3">
        <f t="shared" si="1"/>
        <v>0.56999999999970896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6040.64</v>
      </c>
      <c r="D197" s="2">
        <f>'PR-RAS'!E201</f>
        <v>2429.66</v>
      </c>
      <c r="E197" s="2">
        <v>0</v>
      </c>
      <c r="F197" s="2">
        <v>0</v>
      </c>
      <c r="G197" s="3">
        <f t="shared" si="0"/>
        <v>2136.3921599999999</v>
      </c>
      <c r="H197" s="3">
        <f t="shared" si="1"/>
        <v>0.6999999999998181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1100</v>
      </c>
      <c r="D198" s="2">
        <f>'PR-RAS'!E202</f>
        <v>955.51</v>
      </c>
      <c r="E198" s="2">
        <v>0</v>
      </c>
      <c r="F198" s="2">
        <v>0</v>
      </c>
      <c r="G198" s="3">
        <f t="shared" si="0"/>
        <v>593.17093999999997</v>
      </c>
      <c r="H198" s="3">
        <f t="shared" si="1"/>
        <v>0.49000000000000909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1100</v>
      </c>
      <c r="D212" s="2">
        <f>'PR-RAS'!E216</f>
        <v>955.51</v>
      </c>
      <c r="E212" s="2">
        <v>0</v>
      </c>
      <c r="F212" s="2">
        <v>0</v>
      </c>
      <c r="G212" s="3">
        <f t="shared" si="0"/>
        <v>635.32521999999994</v>
      </c>
      <c r="H212" s="3">
        <f t="shared" si="1"/>
        <v>0.49000000000000909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1100</v>
      </c>
      <c r="D213" s="2">
        <f>'PR-RAS'!E217</f>
        <v>955.51</v>
      </c>
      <c r="E213" s="2">
        <v>0</v>
      </c>
      <c r="F213" s="2">
        <v>0</v>
      </c>
      <c r="G213" s="3">
        <f t="shared" si="0"/>
        <v>638.33623999999998</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41095.79</v>
      </c>
      <c r="D258" s="2">
        <f>'PR-RAS'!E262</f>
        <v>42471.64</v>
      </c>
      <c r="E258" s="2">
        <v>0</v>
      </c>
      <c r="F258" s="2">
        <v>0</v>
      </c>
      <c r="G258" s="3">
        <f t="shared" si="0"/>
        <v>32392.040990000001</v>
      </c>
      <c r="H258" s="3">
        <f t="shared" si="1"/>
        <v>0.56999999999970896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41095.79</v>
      </c>
      <c r="D265" s="2">
        <f>'PR-RAS'!E269</f>
        <v>42471.64</v>
      </c>
      <c r="E265" s="2">
        <v>0</v>
      </c>
      <c r="F265" s="2">
        <v>0</v>
      </c>
      <c r="G265" s="3">
        <f t="shared" si="0"/>
        <v>33274.314480000001</v>
      </c>
      <c r="H265" s="3">
        <f t="shared" si="1"/>
        <v>0.56999999999970896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7012.68</v>
      </c>
      <c r="D266" s="2">
        <f>'PR-RAS'!E270</f>
        <v>10096.43</v>
      </c>
      <c r="E266" s="2">
        <v>0</v>
      </c>
      <c r="F266" s="2">
        <v>0</v>
      </c>
      <c r="G266" s="3">
        <f t="shared" si="0"/>
        <v>7209.468100000001</v>
      </c>
      <c r="H266" s="3">
        <f t="shared" si="1"/>
        <v>0.75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34083.11</v>
      </c>
      <c r="D267" s="2">
        <f>'PR-RAS'!E271</f>
        <v>32375.21</v>
      </c>
      <c r="E267" s="2">
        <v>0</v>
      </c>
      <c r="F267" s="2">
        <v>0</v>
      </c>
      <c r="G267" s="3">
        <f t="shared" si="0"/>
        <v>26289.718980000001</v>
      </c>
      <c r="H267" s="3">
        <f t="shared" si="1"/>
        <v>0.31999999999970896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1210</v>
      </c>
      <c r="D269" s="2">
        <f>'PR-RAS'!E273</f>
        <v>1221.5</v>
      </c>
      <c r="E269" s="2">
        <v>0</v>
      </c>
      <c r="F269" s="2">
        <v>0</v>
      </c>
      <c r="G269" s="3">
        <f t="shared" si="0"/>
        <v>979.00400000000002</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1210</v>
      </c>
      <c r="D270" s="2">
        <f>'PR-RAS'!E274</f>
        <v>1221.5</v>
      </c>
      <c r="E270" s="2">
        <v>0</v>
      </c>
      <c r="F270" s="2">
        <v>0</v>
      </c>
      <c r="G270" s="3">
        <f t="shared" si="0"/>
        <v>982.65700000000004</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1210</v>
      </c>
      <c r="D272" s="2">
        <f>'PR-RAS'!E276</f>
        <v>1221.5</v>
      </c>
      <c r="E272" s="2">
        <v>0</v>
      </c>
      <c r="F272" s="2">
        <v>0</v>
      </c>
      <c r="G272" s="3">
        <f t="shared" si="0"/>
        <v>989.96300000000008</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2448512.29</v>
      </c>
      <c r="D295" s="2">
        <f>'PR-RAS'!E299</f>
        <v>3123857.56</v>
      </c>
      <c r="E295" s="2">
        <v>0</v>
      </c>
      <c r="F295" s="2">
        <v>0</v>
      </c>
      <c r="G295" s="3">
        <f t="shared" si="12"/>
        <v>2556690.8585399999</v>
      </c>
      <c r="H295" s="3">
        <f t="shared" si="13"/>
        <v>0.72999999998137355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82382.839999999851</v>
      </c>
      <c r="D296" s="2">
        <f>'PR-RAS'!E300</f>
        <v>0</v>
      </c>
      <c r="E296" s="2">
        <v>0</v>
      </c>
      <c r="F296" s="2">
        <v>0</v>
      </c>
      <c r="G296" s="3">
        <f t="shared" si="12"/>
        <v>24302.937799999956</v>
      </c>
      <c r="H296" s="3">
        <f t="shared" si="13"/>
        <v>0.16000000014901161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112655.64999999991</v>
      </c>
      <c r="E297" s="2">
        <v>0</v>
      </c>
      <c r="F297" s="2">
        <v>0</v>
      </c>
      <c r="G297" s="3">
        <f t="shared" si="12"/>
        <v>66692.144799999936</v>
      </c>
      <c r="H297" s="3">
        <f t="shared" si="13"/>
        <v>0.35000000009313226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127161.65</v>
      </c>
      <c r="D298" s="2">
        <f>'PR-RAS'!E302</f>
        <v>146009.35</v>
      </c>
      <c r="E298" s="2">
        <v>0</v>
      </c>
      <c r="F298" s="2">
        <v>0</v>
      </c>
      <c r="G298" s="3">
        <f t="shared" si="12"/>
        <v>124496.56394999998</v>
      </c>
      <c r="H298" s="3">
        <f t="shared" si="13"/>
        <v>0.70000000001164153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8967.93</v>
      </c>
      <c r="D300" s="2">
        <f>'PR-RAS'!E304</f>
        <v>162744.20000000001</v>
      </c>
      <c r="E300" s="2">
        <v>0</v>
      </c>
      <c r="F300" s="2">
        <v>0</v>
      </c>
      <c r="G300" s="3">
        <f t="shared" si="12"/>
        <v>100002.44267</v>
      </c>
      <c r="H300" s="3">
        <f t="shared" si="13"/>
        <v>0.27000000001135049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67.19</v>
      </c>
      <c r="D303" s="2">
        <f>'PR-RAS'!E308</f>
        <v>61.6</v>
      </c>
      <c r="E303" s="2">
        <v>0</v>
      </c>
      <c r="F303" s="2">
        <v>0</v>
      </c>
      <c r="G303" s="3">
        <f t="shared" si="12"/>
        <v>57.497779999999992</v>
      </c>
      <c r="H303" s="3">
        <f t="shared" si="13"/>
        <v>0.58999999999999631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67.19</v>
      </c>
      <c r="D316" s="2">
        <f>'PR-RAS'!E321</f>
        <v>61.6</v>
      </c>
      <c r="E316" s="2">
        <v>0</v>
      </c>
      <c r="F316" s="2">
        <v>0</v>
      </c>
      <c r="G316" s="3">
        <f t="shared" si="12"/>
        <v>59.972849999999994</v>
      </c>
      <c r="H316" s="3">
        <f t="shared" si="13"/>
        <v>0.58999999999999631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67.19</v>
      </c>
      <c r="D317" s="2">
        <f>'PR-RAS'!E322</f>
        <v>61.6</v>
      </c>
      <c r="E317" s="2">
        <v>0</v>
      </c>
      <c r="F317" s="2">
        <v>0</v>
      </c>
      <c r="G317" s="3">
        <f t="shared" si="12"/>
        <v>60.163239999999995</v>
      </c>
      <c r="H317" s="3">
        <f t="shared" si="13"/>
        <v>0.58999999999999631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67.19</v>
      </c>
      <c r="D318" s="2">
        <f>'PR-RAS'!E323</f>
        <v>61.6</v>
      </c>
      <c r="E318" s="2">
        <v>0</v>
      </c>
      <c r="F318" s="2">
        <v>0</v>
      </c>
      <c r="G318" s="3">
        <f t="shared" si="12"/>
        <v>60.353629999999995</v>
      </c>
      <c r="H318" s="3">
        <f t="shared" si="13"/>
        <v>0.58999999999999631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72969.7</v>
      </c>
      <c r="D355" s="2">
        <f>'PR-RAS'!E360</f>
        <v>92377.72</v>
      </c>
      <c r="E355" s="2">
        <v>0</v>
      </c>
      <c r="F355" s="2">
        <v>0</v>
      </c>
      <c r="G355" s="3">
        <f t="shared" si="12"/>
        <v>91234.699559999994</v>
      </c>
      <c r="H355" s="3">
        <f t="shared" si="13"/>
        <v>0.58000000000174623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72969.7</v>
      </c>
      <c r="D368" s="2">
        <f>'PR-RAS'!E373</f>
        <v>92377.72</v>
      </c>
      <c r="E368" s="2">
        <v>0</v>
      </c>
      <c r="F368" s="2">
        <v>0</v>
      </c>
      <c r="G368" s="3">
        <f t="shared" si="12"/>
        <v>94585.126380000002</v>
      </c>
      <c r="H368" s="3">
        <f t="shared" si="13"/>
        <v>0.58000000000174623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34524.759999999995</v>
      </c>
      <c r="D374" s="2">
        <f>'PR-RAS'!E379</f>
        <v>58500.21</v>
      </c>
      <c r="E374" s="2">
        <v>0</v>
      </c>
      <c r="F374" s="2">
        <v>0</v>
      </c>
      <c r="G374" s="3">
        <f t="shared" si="12"/>
        <v>56518.892139999996</v>
      </c>
      <c r="H374" s="3">
        <f t="shared" si="13"/>
        <v>0.45000000000436557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23649.05</v>
      </c>
      <c r="D375" s="2">
        <f>'PR-RAS'!E380</f>
        <v>22802.71</v>
      </c>
      <c r="E375" s="2">
        <v>0</v>
      </c>
      <c r="F375" s="2">
        <v>0</v>
      </c>
      <c r="G375" s="3">
        <f t="shared" si="12"/>
        <v>25901.171780000001</v>
      </c>
      <c r="H375" s="3">
        <f t="shared" si="13"/>
        <v>0.34000000000014552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8955.7099999999991</v>
      </c>
      <c r="D377" s="2">
        <f>'PR-RAS'!E382</f>
        <v>9008.75</v>
      </c>
      <c r="E377" s="2">
        <v>0</v>
      </c>
      <c r="F377" s="2">
        <v>0</v>
      </c>
      <c r="G377" s="3">
        <f t="shared" si="12"/>
        <v>10141.926959999999</v>
      </c>
      <c r="H377" s="3">
        <f t="shared" si="13"/>
        <v>0.54000000000087311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1920</v>
      </c>
      <c r="D381" s="2">
        <f>'PR-RAS'!E386</f>
        <v>26688.75</v>
      </c>
      <c r="E381" s="2">
        <v>0</v>
      </c>
      <c r="F381" s="2">
        <v>0</v>
      </c>
      <c r="G381" s="3">
        <f t="shared" si="12"/>
        <v>21013.05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38444.94</v>
      </c>
      <c r="D388" s="2">
        <f>'PR-RAS'!E393</f>
        <v>33877.51</v>
      </c>
      <c r="E388" s="2">
        <v>0</v>
      </c>
      <c r="F388" s="2">
        <v>0</v>
      </c>
      <c r="G388" s="3">
        <f t="shared" si="12"/>
        <v>41099.384520000007</v>
      </c>
      <c r="H388" s="3">
        <f t="shared" si="13"/>
        <v>0.54999999999563443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38444.94</v>
      </c>
      <c r="D389" s="2">
        <f>'PR-RAS'!E394</f>
        <v>33877.51</v>
      </c>
      <c r="E389" s="2">
        <v>0</v>
      </c>
      <c r="F389" s="2">
        <v>0</v>
      </c>
      <c r="G389" s="3">
        <f t="shared" si="12"/>
        <v>41205.584480000005</v>
      </c>
      <c r="H389" s="3">
        <f t="shared" si="13"/>
        <v>0.54999999999563443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72902.509999999995</v>
      </c>
      <c r="D413" s="2">
        <f>'PR-RAS'!E418</f>
        <v>92316.12</v>
      </c>
      <c r="E413" s="2">
        <v>0</v>
      </c>
      <c r="F413" s="2">
        <v>0</v>
      </c>
      <c r="G413" s="3">
        <f t="shared" si="12"/>
        <v>106104.317</v>
      </c>
      <c r="H413" s="3">
        <f t="shared" si="13"/>
        <v>0.61000000000058208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125722.84</v>
      </c>
      <c r="D415" s="2">
        <f>'PR-RAS'!E420</f>
        <v>135090.21</v>
      </c>
      <c r="E415" s="2">
        <v>0</v>
      </c>
      <c r="F415" s="2">
        <v>0</v>
      </c>
      <c r="G415" s="3">
        <f t="shared" si="12"/>
        <v>163903.94964000001</v>
      </c>
      <c r="H415" s="3">
        <f t="shared" si="13"/>
        <v>0.36999999999534339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2530962.3199999998</v>
      </c>
      <c r="D417" s="2">
        <f>'PR-RAS'!E422</f>
        <v>3011263.5100000002</v>
      </c>
      <c r="E417" s="2">
        <v>0</v>
      </c>
      <c r="F417" s="2">
        <v>0</v>
      </c>
      <c r="G417" s="3">
        <f t="shared" si="12"/>
        <v>3558251.5654399996</v>
      </c>
      <c r="H417" s="3">
        <f t="shared" si="13"/>
        <v>0.80999999959021807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2521481.9900000002</v>
      </c>
      <c r="D418" s="2">
        <f>'PR-RAS'!E423</f>
        <v>3216235.2800000003</v>
      </c>
      <c r="E418" s="2">
        <v>0</v>
      </c>
      <c r="F418" s="2">
        <v>0</v>
      </c>
      <c r="G418" s="3">
        <f t="shared" si="12"/>
        <v>3733798.2133500003</v>
      </c>
      <c r="H418" s="3">
        <f t="shared" si="13"/>
        <v>0.2900000000372529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9480.3299999996088</v>
      </c>
      <c r="D419" s="2">
        <f>'PR-RAS'!E424</f>
        <v>0</v>
      </c>
      <c r="E419" s="2">
        <v>0</v>
      </c>
      <c r="F419" s="2">
        <v>0</v>
      </c>
      <c r="G419" s="3">
        <f t="shared" si="12"/>
        <v>3962.7779399998362</v>
      </c>
      <c r="H419" s="3">
        <f t="shared" si="13"/>
        <v>0.32999999960884452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204971.77000000002</v>
      </c>
      <c r="E420" s="2">
        <v>0</v>
      </c>
      <c r="F420" s="2">
        <v>0</v>
      </c>
      <c r="G420" s="3">
        <f t="shared" si="12"/>
        <v>171766.34326000002</v>
      </c>
      <c r="H420" s="3">
        <f t="shared" si="13"/>
        <v>0.22999999998137355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1438.8099999999977</v>
      </c>
      <c r="D421" s="2">
        <f>'PR-RAS'!E426</f>
        <v>10919.140000000014</v>
      </c>
      <c r="E421" s="2">
        <v>0</v>
      </c>
      <c r="F421" s="2">
        <v>0</v>
      </c>
      <c r="G421" s="3">
        <f t="shared" si="12"/>
        <v>9776.3778000000111</v>
      </c>
      <c r="H421" s="3">
        <f t="shared" si="13"/>
        <v>0.33000000001629815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8967.93</v>
      </c>
      <c r="D423" s="2">
        <f>'PR-RAS'!E428</f>
        <v>162744.20000000001</v>
      </c>
      <c r="E423" s="2">
        <v>0</v>
      </c>
      <c r="F423" s="2">
        <v>0</v>
      </c>
      <c r="G423" s="3">
        <f t="shared" si="12"/>
        <v>141140.57126</v>
      </c>
      <c r="H423" s="3">
        <f t="shared" si="13"/>
        <v>0.27000000001135049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2530962.3199999998</v>
      </c>
      <c r="D637" s="2">
        <f>'PR-RAS'!E643</f>
        <v>3011263.5100000002</v>
      </c>
      <c r="E637" s="2">
        <v>0</v>
      </c>
      <c r="F637" s="2">
        <v>0</v>
      </c>
      <c r="G637" s="3">
        <f t="shared" si="14"/>
        <v>5440019.2202399997</v>
      </c>
      <c r="H637" s="3">
        <f t="shared" si="15"/>
        <v>0.80999999959021807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2521481.9900000002</v>
      </c>
      <c r="D638" s="2">
        <f>'PR-RAS'!E644</f>
        <v>3216235.2800000003</v>
      </c>
      <c r="E638" s="2">
        <v>0</v>
      </c>
      <c r="F638" s="2">
        <v>0</v>
      </c>
      <c r="G638" s="3">
        <f t="shared" si="14"/>
        <v>5703667.7743500005</v>
      </c>
      <c r="H638" s="3">
        <f t="shared" si="15"/>
        <v>0.2900000000372529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9480.3299999996088</v>
      </c>
      <c r="D639" s="2">
        <f>'PR-RAS'!E645</f>
        <v>0</v>
      </c>
      <c r="E639" s="2">
        <v>0</v>
      </c>
      <c r="F639" s="2">
        <v>0</v>
      </c>
      <c r="G639" s="3">
        <f t="shared" si="14"/>
        <v>6048.4505399997506</v>
      </c>
      <c r="H639" s="3">
        <f t="shared" si="15"/>
        <v>0.32999999960884452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204971.77000000002</v>
      </c>
      <c r="E640" s="2">
        <v>0</v>
      </c>
      <c r="F640" s="2">
        <v>0</v>
      </c>
      <c r="G640" s="3">
        <f t="shared" si="14"/>
        <v>261953.92206000004</v>
      </c>
      <c r="H640" s="3">
        <f t="shared" si="15"/>
        <v>0.22999999998137355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1438.8099999999977</v>
      </c>
      <c r="D641" s="2">
        <f>'PR-RAS'!E647</f>
        <v>10919.140000000014</v>
      </c>
      <c r="E641" s="2">
        <v>0</v>
      </c>
      <c r="F641" s="2">
        <v>0</v>
      </c>
      <c r="G641" s="3">
        <f t="shared" si="14"/>
        <v>14897.337600000017</v>
      </c>
      <c r="H641" s="3">
        <f t="shared" si="15"/>
        <v>0.33000000001629815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10919.139999999607</v>
      </c>
      <c r="D643" s="2">
        <f>'PR-RAS'!E649</f>
        <v>0</v>
      </c>
      <c r="E643" s="2">
        <v>0</v>
      </c>
      <c r="F643" s="2">
        <v>0</v>
      </c>
      <c r="G643" s="3">
        <f t="shared" si="14"/>
        <v>7010.0878799997472</v>
      </c>
      <c r="H643" s="3">
        <f t="shared" si="15"/>
        <v>0.13999999960651621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194052.63</v>
      </c>
      <c r="E644" s="2">
        <v>0</v>
      </c>
      <c r="F644" s="2">
        <v>0</v>
      </c>
      <c r="G644" s="3">
        <f t="shared" si="14"/>
        <v>249551.68218</v>
      </c>
      <c r="H644" s="3">
        <f t="shared" si="15"/>
        <v>0.36999999999534339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138870.96</v>
      </c>
      <c r="D645" s="2">
        <f>'PR-RAS'!E651</f>
        <v>0</v>
      </c>
      <c r="E645" s="2">
        <v>0</v>
      </c>
      <c r="F645" s="2">
        <v>0</v>
      </c>
      <c r="G645" s="3">
        <f t="shared" si="14"/>
        <v>89432.898239999995</v>
      </c>
      <c r="H645" s="3">
        <f t="shared" si="15"/>
        <v>4.0000000008149073E-2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48194.37</v>
      </c>
      <c r="D646" s="2">
        <f>'PR-RAS'!E653</f>
        <v>63606.97</v>
      </c>
      <c r="E646" s="2">
        <v>0</v>
      </c>
      <c r="F646" s="2">
        <v>0</v>
      </c>
      <c r="G646" s="3">
        <f t="shared" si="14"/>
        <v>113138.35995</v>
      </c>
      <c r="H646" s="3">
        <f t="shared" si="15"/>
        <v>0.40000000000145519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930808.38</v>
      </c>
      <c r="D647" s="2">
        <f>'PR-RAS'!E654</f>
        <v>739465.26</v>
      </c>
      <c r="E647" s="2">
        <v>0</v>
      </c>
      <c r="F647" s="2">
        <v>0</v>
      </c>
      <c r="G647" s="3">
        <f t="shared" si="14"/>
        <v>1556691.3293999999</v>
      </c>
      <c r="H647" s="3">
        <f t="shared" si="15"/>
        <v>0.64000000001396984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915395.78</v>
      </c>
      <c r="D648" s="2">
        <f>'PR-RAS'!E655</f>
        <v>724129.3</v>
      </c>
      <c r="E648" s="2">
        <v>0</v>
      </c>
      <c r="F648" s="2">
        <v>0</v>
      </c>
      <c r="G648" s="3">
        <f t="shared" si="14"/>
        <v>1529284.3838599999</v>
      </c>
      <c r="H648" s="3">
        <f t="shared" si="15"/>
        <v>0.52000000001862645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63606.969999999972</v>
      </c>
      <c r="D649" s="2">
        <f>'PR-RAS'!E656</f>
        <v>78942.929999999935</v>
      </c>
      <c r="E649" s="2">
        <v>0</v>
      </c>
      <c r="F649" s="2">
        <v>0</v>
      </c>
      <c r="G649" s="3">
        <f t="shared" si="14"/>
        <v>143527.35383999991</v>
      </c>
      <c r="H649" s="3">
        <f t="shared" si="15"/>
        <v>0.10000000009313226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93</v>
      </c>
      <c r="D651" s="2">
        <f>'PR-RAS'!E658</f>
        <v>102</v>
      </c>
      <c r="E651" s="2">
        <v>0</v>
      </c>
      <c r="F651" s="2">
        <v>0</v>
      </c>
      <c r="G651" s="3">
        <f t="shared" si="14"/>
        <v>193.05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85</v>
      </c>
      <c r="D653" s="2">
        <f>'PR-RAS'!E660</f>
        <v>90</v>
      </c>
      <c r="E653" s="2">
        <v>0</v>
      </c>
      <c r="F653" s="2">
        <v>0</v>
      </c>
      <c r="G653" s="3">
        <f t="shared" si="14"/>
        <v>172.78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1766295.99</v>
      </c>
      <c r="D676" s="2">
        <f>'PR-RAS'!E683</f>
        <v>1932020.87</v>
      </c>
      <c r="E676" s="2">
        <v>0</v>
      </c>
      <c r="F676" s="2">
        <v>0</v>
      </c>
      <c r="G676" s="3">
        <f t="shared" si="14"/>
        <v>3800477.9677500008</v>
      </c>
      <c r="H676" s="3">
        <f t="shared" si="15"/>
        <v>0.13999999989755452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7755.67</v>
      </c>
      <c r="D677" s="2">
        <f>'PR-RAS'!E684</f>
        <v>0</v>
      </c>
      <c r="E677" s="2">
        <v>0</v>
      </c>
      <c r="F677" s="2">
        <v>0</v>
      </c>
      <c r="G677" s="3">
        <f t="shared" si="14"/>
        <v>5242.8329200000007</v>
      </c>
      <c r="H677" s="3">
        <f t="shared" si="15"/>
        <v>0.32999999999992724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34535.14</v>
      </c>
      <c r="D678" s="2">
        <f>'PR-RAS'!E685</f>
        <v>30305.119999999999</v>
      </c>
      <c r="E678" s="2">
        <v>0</v>
      </c>
      <c r="F678" s="2">
        <v>0</v>
      </c>
      <c r="G678" s="3">
        <f t="shared" si="14"/>
        <v>64413.422260000007</v>
      </c>
      <c r="H678" s="3">
        <f t="shared" si="15"/>
        <v>0.25999999999839929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4960.3999999999996</v>
      </c>
      <c r="D695" s="2">
        <f>'PR-RAS'!E702</f>
        <v>0</v>
      </c>
      <c r="E695" s="2">
        <v>0</v>
      </c>
      <c r="F695" s="2">
        <v>0</v>
      </c>
      <c r="G695" s="3">
        <f t="shared" si="14"/>
        <v>3442.5175999999997</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64243.26</v>
      </c>
      <c r="D717" s="2">
        <f>'PR-RAS'!E724</f>
        <v>81819.19</v>
      </c>
      <c r="E717" s="2">
        <v>0</v>
      </c>
      <c r="F717" s="2">
        <v>0</v>
      </c>
      <c r="G717" s="3">
        <f t="shared" si="14"/>
        <v>163163.25424000001</v>
      </c>
      <c r="H717" s="3">
        <f t="shared" si="15"/>
        <v>0.45000000000436557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2824.09</v>
      </c>
      <c r="D726" s="2">
        <f>'PR-RAS'!E733</f>
        <v>2648.64</v>
      </c>
      <c r="E726" s="2">
        <v>0</v>
      </c>
      <c r="F726" s="2">
        <v>0</v>
      </c>
      <c r="G726" s="3">
        <f t="shared" si="14"/>
        <v>5887.9932499999995</v>
      </c>
      <c r="H726" s="3">
        <f t="shared" si="15"/>
        <v>0.45000000000027285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31804.04</v>
      </c>
      <c r="D727" s="2">
        <f>'PR-RAS'!E734</f>
        <v>42285.03</v>
      </c>
      <c r="E727" s="2">
        <v>0</v>
      </c>
      <c r="F727" s="2">
        <v>0</v>
      </c>
      <c r="G727" s="3">
        <f t="shared" si="14"/>
        <v>84487.596600000004</v>
      </c>
      <c r="H727" s="3">
        <f t="shared" si="15"/>
        <v>6.9999999999708962E-2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242.95</v>
      </c>
      <c r="D729" s="2">
        <f>'PR-RAS'!E736</f>
        <v>5977.81</v>
      </c>
      <c r="E729" s="2">
        <v>0</v>
      </c>
      <c r="F729" s="2">
        <v>0</v>
      </c>
      <c r="G729" s="3">
        <f t="shared" si="14"/>
        <v>8880.5589600000003</v>
      </c>
      <c r="H729" s="3">
        <f t="shared" si="15"/>
        <v>0.23999999999961119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304.32</v>
      </c>
      <c r="E730" s="2">
        <v>0</v>
      </c>
      <c r="F730" s="2">
        <v>0</v>
      </c>
      <c r="G730" s="3">
        <f t="shared" si="14"/>
        <v>443.69855999999999</v>
      </c>
      <c r="H730" s="3">
        <f t="shared" si="15"/>
        <v>0.31999999999999318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7565.97</v>
      </c>
      <c r="D731" s="2">
        <f>'PR-RAS'!E738</f>
        <v>6439.54</v>
      </c>
      <c r="E731" s="2">
        <v>0</v>
      </c>
      <c r="F731" s="2">
        <v>0</v>
      </c>
      <c r="G731" s="3">
        <f t="shared" si="14"/>
        <v>14924.886499999999</v>
      </c>
      <c r="H731" s="3">
        <f t="shared" si="15"/>
        <v>0.48999999999978172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5742</v>
      </c>
      <c r="E737" s="2">
        <v>0</v>
      </c>
      <c r="F737" s="2">
        <v>0</v>
      </c>
      <c r="G737" s="3">
        <f t="shared" si="28"/>
        <v>8452.2240000000002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7012.68</v>
      </c>
      <c r="D843" s="2">
        <f>'PR-RAS'!E850</f>
        <v>10096.43</v>
      </c>
      <c r="E843" s="2">
        <v>0</v>
      </c>
      <c r="F843" s="2">
        <v>0</v>
      </c>
      <c r="G843" s="3">
        <f t="shared" si="34"/>
        <v>22907.064679999999</v>
      </c>
      <c r="H843" s="3">
        <f t="shared" si="35"/>
        <v>0.75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1800</v>
      </c>
      <c r="D844" s="2">
        <f>'PR-RAS'!E851</f>
        <v>1785</v>
      </c>
      <c r="E844" s="2">
        <v>0</v>
      </c>
      <c r="F844" s="2">
        <v>0</v>
      </c>
      <c r="G844" s="3">
        <f t="shared" si="34"/>
        <v>4526.91</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32283.11</v>
      </c>
      <c r="D848" s="2">
        <f>'PR-RAS'!E855</f>
        <v>30590.21</v>
      </c>
      <c r="E848" s="2">
        <v>0</v>
      </c>
      <c r="F848" s="2">
        <v>0</v>
      </c>
      <c r="G848" s="3">
        <f t="shared" si="34"/>
        <v>79163.609909999999</v>
      </c>
      <c r="H848" s="3">
        <f t="shared" si="35"/>
        <v>0.31999999999970896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2843791</v>
      </c>
      <c r="D1011" s="7">
        <f>BILANCA!E6</f>
        <v>2813405.2999999993</v>
      </c>
      <c r="E1011" s="7">
        <v>0</v>
      </c>
      <c r="F1011" s="7">
        <v>0</v>
      </c>
      <c r="G1011" s="8">
        <f t="shared" ref="G1011:G1306" si="38">B1011/1000*C1011+B1011/500*D1011</f>
        <v>8470.6015999999981</v>
      </c>
      <c r="H1011" s="8">
        <f t="shared" si="35"/>
        <v>0.2999999993480742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2631060.13</v>
      </c>
      <c r="D1012" s="2">
        <f>BILANCA!E7</f>
        <v>2569150.4799999995</v>
      </c>
      <c r="E1012" s="2">
        <v>0</v>
      </c>
      <c r="F1012" s="2">
        <v>0</v>
      </c>
      <c r="G1012" s="3">
        <f t="shared" si="38"/>
        <v>15538.722179999999</v>
      </c>
      <c r="H1012" s="3">
        <f t="shared" si="35"/>
        <v>0.60999999940395355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2631060.13</v>
      </c>
      <c r="D1017" s="2">
        <f>BILANCA!E12</f>
        <v>2569150.4799999995</v>
      </c>
      <c r="E1017" s="2">
        <v>0</v>
      </c>
      <c r="F1017" s="2">
        <v>0</v>
      </c>
      <c r="G1017" s="3">
        <f t="shared" si="38"/>
        <v>54385.527629999997</v>
      </c>
      <c r="H1017" s="3">
        <f t="shared" si="35"/>
        <v>0.60999999940395355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2538986.09</v>
      </c>
      <c r="D1018" s="2">
        <f>BILANCA!E13</f>
        <v>2459872.5699999998</v>
      </c>
      <c r="E1018" s="2">
        <v>0</v>
      </c>
      <c r="F1018" s="2">
        <v>0</v>
      </c>
      <c r="G1018" s="3">
        <f t="shared" si="38"/>
        <v>59669.849839999995</v>
      </c>
      <c r="H1018" s="3">
        <f t="shared" si="35"/>
        <v>0.52000000001862645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6329081.8399999999</v>
      </c>
      <c r="D1020" s="2">
        <f>BILANCA!E15</f>
        <v>6329081.8399999999</v>
      </c>
      <c r="E1020" s="2">
        <v>0</v>
      </c>
      <c r="F1020" s="2">
        <v>0</v>
      </c>
      <c r="G1020" s="3">
        <f t="shared" si="38"/>
        <v>189872.4552</v>
      </c>
      <c r="H1020" s="3">
        <f t="shared" si="35"/>
        <v>0.32000000029802322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3790095.75</v>
      </c>
      <c r="D1023" s="2">
        <f>BILANCA!E18</f>
        <v>3869209.27</v>
      </c>
      <c r="E1023" s="2">
        <v>0</v>
      </c>
      <c r="F1023" s="2">
        <v>0</v>
      </c>
      <c r="G1023" s="3">
        <f t="shared" si="38"/>
        <v>149870.68576999998</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85552.159999999916</v>
      </c>
      <c r="D1024" s="2">
        <f>BILANCA!E19</f>
        <v>102046.56999999995</v>
      </c>
      <c r="E1024" s="2">
        <v>0</v>
      </c>
      <c r="F1024" s="2">
        <v>0</v>
      </c>
      <c r="G1024" s="3">
        <f t="shared" si="38"/>
        <v>4055.0341999999978</v>
      </c>
      <c r="H1024" s="3">
        <f t="shared" si="35"/>
        <v>0.58999999996740371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426465.55</v>
      </c>
      <c r="D1025" s="2">
        <f>BILANCA!E20</f>
        <v>443568.65</v>
      </c>
      <c r="E1025" s="2">
        <v>0</v>
      </c>
      <c r="F1025" s="2">
        <v>0</v>
      </c>
      <c r="G1025" s="3">
        <f t="shared" si="38"/>
        <v>19704.042750000001</v>
      </c>
      <c r="H1025" s="3">
        <f t="shared" si="35"/>
        <v>0.79999999998835847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13871.49</v>
      </c>
      <c r="D1026" s="2">
        <f>BILANCA!E21</f>
        <v>13871.49</v>
      </c>
      <c r="E1026" s="2">
        <v>0</v>
      </c>
      <c r="F1026" s="2">
        <v>0</v>
      </c>
      <c r="G1026" s="3">
        <f t="shared" si="38"/>
        <v>665.83151999999995</v>
      </c>
      <c r="H1026" s="3">
        <f t="shared" si="35"/>
        <v>0.97999999999956344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113412.09</v>
      </c>
      <c r="D1027" s="2">
        <f>BILANCA!E22</f>
        <v>122420.84</v>
      </c>
      <c r="E1027" s="2">
        <v>0</v>
      </c>
      <c r="F1027" s="2">
        <v>0</v>
      </c>
      <c r="G1027" s="3">
        <f t="shared" si="38"/>
        <v>6090.3140900000008</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31986.959999999999</v>
      </c>
      <c r="D1029" s="2">
        <f>BILANCA!E24</f>
        <v>31986.959999999999</v>
      </c>
      <c r="E1029" s="2">
        <v>0</v>
      </c>
      <c r="F1029" s="2">
        <v>0</v>
      </c>
      <c r="G1029" s="3">
        <f t="shared" si="38"/>
        <v>1823.2567199999999</v>
      </c>
      <c r="H1029" s="3">
        <f t="shared" si="35"/>
        <v>8.000000000174623E-2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37010.39</v>
      </c>
      <c r="D1030" s="2">
        <f>BILANCA!E25</f>
        <v>37010.39</v>
      </c>
      <c r="E1030" s="2">
        <v>0</v>
      </c>
      <c r="F1030" s="2">
        <v>0</v>
      </c>
      <c r="G1030" s="3">
        <f t="shared" si="38"/>
        <v>2220.6233999999999</v>
      </c>
      <c r="H1030" s="3">
        <f t="shared" si="35"/>
        <v>0.77999999999883585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45248.69</v>
      </c>
      <c r="D1031" s="2">
        <f>BILANCA!E26</f>
        <v>69012.28</v>
      </c>
      <c r="E1031" s="2">
        <v>0</v>
      </c>
      <c r="F1031" s="2">
        <v>0</v>
      </c>
      <c r="G1031" s="3">
        <f t="shared" si="38"/>
        <v>3848.7382500000003</v>
      </c>
      <c r="H1031" s="3">
        <f t="shared" si="35"/>
        <v>0.58999999999650754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582443.01</v>
      </c>
      <c r="D1033" s="2">
        <f>BILANCA!E28</f>
        <v>615824.04</v>
      </c>
      <c r="E1033" s="2">
        <v>0</v>
      </c>
      <c r="F1033" s="2">
        <v>0</v>
      </c>
      <c r="G1033" s="3">
        <f t="shared" si="38"/>
        <v>41724.095069999996</v>
      </c>
      <c r="H1033" s="3">
        <f t="shared" si="35"/>
        <v>5.0000000046566129E-2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6521.8799999999464</v>
      </c>
      <c r="D1040" s="2">
        <f>BILANCA!E35</f>
        <v>7231.3399999999674</v>
      </c>
      <c r="E1040" s="2">
        <v>0</v>
      </c>
      <c r="F1040" s="2">
        <v>0</v>
      </c>
      <c r="G1040" s="3">
        <f t="shared" si="38"/>
        <v>629.53679999999645</v>
      </c>
      <c r="H1040" s="3">
        <f t="shared" si="35"/>
        <v>0.46000000002095476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279274.99</v>
      </c>
      <c r="D1041" s="2">
        <f>BILANCA!E36</f>
        <v>313152.5</v>
      </c>
      <c r="E1041" s="2">
        <v>0</v>
      </c>
      <c r="F1041" s="2">
        <v>0</v>
      </c>
      <c r="G1041" s="3">
        <f t="shared" si="38"/>
        <v>28072.97969</v>
      </c>
      <c r="H1041" s="3">
        <f t="shared" si="35"/>
        <v>0.51000000000931323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86069.23</v>
      </c>
      <c r="D1042" s="2">
        <f>BILANCA!E37</f>
        <v>86069.23</v>
      </c>
      <c r="E1042" s="2">
        <v>0</v>
      </c>
      <c r="F1042" s="2">
        <v>0</v>
      </c>
      <c r="G1042" s="3">
        <f t="shared" si="38"/>
        <v>8262.6460800000004</v>
      </c>
      <c r="H1042" s="3">
        <f t="shared" si="35"/>
        <v>0.45999999999185093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358822.34</v>
      </c>
      <c r="D1045" s="2">
        <f>BILANCA!E40</f>
        <v>391990.39</v>
      </c>
      <c r="E1045" s="2">
        <v>0</v>
      </c>
      <c r="F1045" s="2">
        <v>0</v>
      </c>
      <c r="G1045" s="3">
        <f t="shared" si="38"/>
        <v>39998.109200000006</v>
      </c>
      <c r="H1045" s="3">
        <f t="shared" si="35"/>
        <v>0.73000000003958121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2605.34</v>
      </c>
      <c r="D1052" s="2">
        <f>BILANCA!E47</f>
        <v>2605.34</v>
      </c>
      <c r="E1052" s="2">
        <v>0</v>
      </c>
      <c r="F1052" s="2">
        <v>0</v>
      </c>
      <c r="G1052" s="3">
        <f t="shared" si="38"/>
        <v>328.27284000000003</v>
      </c>
      <c r="H1052" s="3">
        <f t="shared" si="35"/>
        <v>0.68000000000029104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2605.34</v>
      </c>
      <c r="D1055" s="2">
        <f>BILANCA!E50</f>
        <v>2605.34</v>
      </c>
      <c r="E1055" s="2">
        <v>0</v>
      </c>
      <c r="F1055" s="2">
        <v>0</v>
      </c>
      <c r="G1055" s="3">
        <f t="shared" si="38"/>
        <v>351.72090000000003</v>
      </c>
      <c r="H1055" s="3">
        <f t="shared" si="35"/>
        <v>0.68000000000029104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77211.899999999994</v>
      </c>
      <c r="D1059" s="2">
        <f>BILANCA!E54</f>
        <v>81999.08</v>
      </c>
      <c r="E1059" s="2">
        <v>0</v>
      </c>
      <c r="F1059" s="2">
        <v>0</v>
      </c>
      <c r="G1059" s="3">
        <f t="shared" si="38"/>
        <v>11819.292939999999</v>
      </c>
      <c r="H1059" s="3">
        <f t="shared" si="35"/>
        <v>0.180000000007567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77211.899999999994</v>
      </c>
      <c r="D1060" s="2">
        <f>BILANCA!E55</f>
        <v>81999.08</v>
      </c>
      <c r="E1060" s="2">
        <v>0</v>
      </c>
      <c r="F1060" s="2">
        <v>0</v>
      </c>
      <c r="G1060" s="3">
        <f t="shared" si="38"/>
        <v>12060.503000000001</v>
      </c>
      <c r="H1060" s="3">
        <f t="shared" si="35"/>
        <v>0.180000000007567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212730.87</v>
      </c>
      <c r="D1074" s="2">
        <f>BILANCA!E69</f>
        <v>244254.82</v>
      </c>
      <c r="E1074" s="2">
        <v>0</v>
      </c>
      <c r="F1074" s="2">
        <v>0</v>
      </c>
      <c r="G1074" s="3">
        <f t="shared" si="38"/>
        <v>44879.392640000005</v>
      </c>
      <c r="H1074" s="3">
        <f t="shared" si="35"/>
        <v>0.30999999999767169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63606.97</v>
      </c>
      <c r="D1075" s="2">
        <f>BILANCA!E70</f>
        <v>78942.929999999993</v>
      </c>
      <c r="E1075" s="2">
        <v>0</v>
      </c>
      <c r="F1075" s="2">
        <v>0</v>
      </c>
      <c r="G1075" s="3">
        <f t="shared" si="38"/>
        <v>14397.033949999999</v>
      </c>
      <c r="H1075" s="3">
        <f t="shared" si="35"/>
        <v>0.10000000000582077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63606.97</v>
      </c>
      <c r="D1076" s="2">
        <f>BILANCA!E71</f>
        <v>78942.929999999993</v>
      </c>
      <c r="E1076" s="2">
        <v>0</v>
      </c>
      <c r="F1076" s="2">
        <v>0</v>
      </c>
      <c r="G1076" s="3">
        <f t="shared" si="38"/>
        <v>14618.52678</v>
      </c>
      <c r="H1076" s="3">
        <f t="shared" si="35"/>
        <v>0.10000000000582077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63606.97</v>
      </c>
      <c r="D1078" s="2">
        <f>BILANCA!E73</f>
        <v>78942.929999999993</v>
      </c>
      <c r="E1078" s="2">
        <v>0</v>
      </c>
      <c r="F1078" s="2">
        <v>0</v>
      </c>
      <c r="G1078" s="3">
        <f t="shared" si="38"/>
        <v>15061.51244</v>
      </c>
      <c r="H1078" s="3">
        <f t="shared" si="35"/>
        <v>0.10000000000582077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1285.24</v>
      </c>
      <c r="D1087" s="2">
        <f>BILANCA!E82</f>
        <v>2587.42</v>
      </c>
      <c r="E1087" s="2">
        <v>0</v>
      </c>
      <c r="F1087" s="2">
        <v>0</v>
      </c>
      <c r="G1087" s="3">
        <f t="shared" si="38"/>
        <v>497.42616000000004</v>
      </c>
      <c r="H1087" s="3">
        <f t="shared" si="35"/>
        <v>0.66000000000008185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1285.24</v>
      </c>
      <c r="D1092" s="2">
        <f>BILANCA!E87</f>
        <v>2587.42</v>
      </c>
      <c r="E1092" s="2">
        <v>0</v>
      </c>
      <c r="F1092" s="2">
        <v>0</v>
      </c>
      <c r="G1092" s="3">
        <f t="shared" si="38"/>
        <v>529.72656000000006</v>
      </c>
      <c r="H1092" s="3">
        <f t="shared" si="35"/>
        <v>0.66000000000008185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8967.7000000000007</v>
      </c>
      <c r="D1152" s="2">
        <f>BILANCA!E147</f>
        <v>162724.47</v>
      </c>
      <c r="E1152" s="2">
        <v>0</v>
      </c>
      <c r="F1152" s="2">
        <v>0</v>
      </c>
      <c r="G1152" s="3">
        <f t="shared" si="38"/>
        <v>47487.162879999996</v>
      </c>
      <c r="H1152" s="3">
        <f t="shared" si="41"/>
        <v>0.77000000000043656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150021.48000000001</v>
      </c>
      <c r="E1155" s="2">
        <v>0</v>
      </c>
      <c r="F1155" s="2">
        <v>0</v>
      </c>
      <c r="G1155" s="3">
        <f t="shared" si="38"/>
        <v>43506.229200000002</v>
      </c>
      <c r="H1155" s="3">
        <f t="shared" si="41"/>
        <v>0.48000000001047738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150021.48000000001</v>
      </c>
      <c r="E1161" s="2">
        <v>0</v>
      </c>
      <c r="F1161" s="2">
        <v>0</v>
      </c>
      <c r="G1161" s="3">
        <f t="shared" si="38"/>
        <v>45306.486960000002</v>
      </c>
      <c r="H1161" s="3">
        <f t="shared" si="41"/>
        <v>0.48000000001047738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8967.7000000000007</v>
      </c>
      <c r="D1165" s="2">
        <f>BILANCA!E160</f>
        <v>12702.99</v>
      </c>
      <c r="E1165" s="2">
        <v>0</v>
      </c>
      <c r="F1165" s="2">
        <v>0</v>
      </c>
      <c r="G1165" s="3">
        <f t="shared" si="38"/>
        <v>5327.9204</v>
      </c>
      <c r="H1165" s="3">
        <f t="shared" si="41"/>
        <v>0.30999999999949068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138870.96</v>
      </c>
      <c r="D1176" s="2">
        <f>BILANCA!E171</f>
        <v>0</v>
      </c>
      <c r="E1176" s="2">
        <v>0</v>
      </c>
      <c r="F1176" s="2">
        <v>0</v>
      </c>
      <c r="G1176" s="3">
        <f t="shared" si="38"/>
        <v>23052.57936</v>
      </c>
      <c r="H1176" s="3">
        <f t="shared" si="41"/>
        <v>4.0000000008149073E-2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138870.96</v>
      </c>
      <c r="D1179" s="2">
        <f>BILANCA!E174</f>
        <v>0</v>
      </c>
      <c r="E1179" s="2">
        <v>0</v>
      </c>
      <c r="F1179" s="2">
        <v>0</v>
      </c>
      <c r="G1179" s="3">
        <f t="shared" si="38"/>
        <v>23469.19224</v>
      </c>
      <c r="H1179" s="3">
        <f t="shared" si="41"/>
        <v>4.0000000008149073E-2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2843791</v>
      </c>
      <c r="D1180" s="2">
        <f>BILANCA!E176</f>
        <v>2813405.3000000003</v>
      </c>
      <c r="E1180" s="2">
        <v>0</v>
      </c>
      <c r="F1180" s="2">
        <v>0</v>
      </c>
      <c r="G1180" s="3">
        <f t="shared" si="38"/>
        <v>1440002.2720000001</v>
      </c>
      <c r="H1180" s="3">
        <f t="shared" si="41"/>
        <v>0.30000000027939677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192843.8</v>
      </c>
      <c r="D1181" s="2">
        <f>BILANCA!E177</f>
        <v>275563.25</v>
      </c>
      <c r="E1181" s="2">
        <v>0</v>
      </c>
      <c r="F1181" s="2">
        <v>0</v>
      </c>
      <c r="G1181" s="3">
        <f t="shared" si="38"/>
        <v>127218.9213</v>
      </c>
      <c r="H1181" s="3">
        <f t="shared" si="41"/>
        <v>0.45000000001164153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192843.8</v>
      </c>
      <c r="D1182" s="2">
        <f>BILANCA!E178</f>
        <v>261588.66999999998</v>
      </c>
      <c r="E1182" s="2">
        <v>0</v>
      </c>
      <c r="F1182" s="2">
        <v>0</v>
      </c>
      <c r="G1182" s="3">
        <f t="shared" si="38"/>
        <v>123155.63607999997</v>
      </c>
      <c r="H1182" s="3">
        <f t="shared" si="41"/>
        <v>0.53000000002793968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168966.8</v>
      </c>
      <c r="D1183" s="2">
        <f>BILANCA!E179</f>
        <v>192345.76</v>
      </c>
      <c r="E1183" s="2">
        <v>0</v>
      </c>
      <c r="F1183" s="2">
        <v>0</v>
      </c>
      <c r="G1183" s="3">
        <f t="shared" si="38"/>
        <v>95782.889360000001</v>
      </c>
      <c r="H1183" s="3">
        <f t="shared" si="41"/>
        <v>0.44000000000232831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16287.2</v>
      </c>
      <c r="D1184" s="2">
        <f>BILANCA!E180</f>
        <v>67945</v>
      </c>
      <c r="E1184" s="2">
        <v>0</v>
      </c>
      <c r="F1184" s="2">
        <v>0</v>
      </c>
      <c r="G1184" s="3">
        <f t="shared" si="38"/>
        <v>26478.832799999996</v>
      </c>
      <c r="H1184" s="3">
        <f t="shared" si="41"/>
        <v>0.2000000000007276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121.21</v>
      </c>
      <c r="D1185" s="2">
        <f>BILANCA!E181</f>
        <v>115.61</v>
      </c>
      <c r="E1185" s="2">
        <v>0</v>
      </c>
      <c r="F1185" s="2">
        <v>0</v>
      </c>
      <c r="G1185" s="3">
        <f t="shared" si="38"/>
        <v>61.675249999999991</v>
      </c>
      <c r="H1185" s="3">
        <f t="shared" si="41"/>
        <v>0.59999999999999432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121.21</v>
      </c>
      <c r="D1188" s="2">
        <f>BILANCA!E184</f>
        <v>115.61</v>
      </c>
      <c r="E1188" s="2">
        <v>0</v>
      </c>
      <c r="F1188" s="2">
        <v>0</v>
      </c>
      <c r="G1188" s="3">
        <f t="shared" si="38"/>
        <v>62.73254</v>
      </c>
      <c r="H1188" s="3">
        <f t="shared" si="41"/>
        <v>0.59999999999999432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1182.3</v>
      </c>
      <c r="E1198" s="2">
        <v>0</v>
      </c>
      <c r="F1198" s="2">
        <v>0</v>
      </c>
      <c r="G1198" s="3">
        <f t="shared" si="38"/>
        <v>444.54480000000001</v>
      </c>
      <c r="H1198" s="3">
        <f t="shared" si="41"/>
        <v>0.29999999999995453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7468.59</v>
      </c>
      <c r="D1200" s="2">
        <f>BILANCA!E196</f>
        <v>0</v>
      </c>
      <c r="E1200" s="2">
        <v>0</v>
      </c>
      <c r="F1200" s="2">
        <v>0</v>
      </c>
      <c r="G1200" s="3">
        <f t="shared" si="38"/>
        <v>1419.0321000000001</v>
      </c>
      <c r="H1200" s="3">
        <f t="shared" si="41"/>
        <v>0.40999999999985448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10102.5</v>
      </c>
      <c r="E1201" s="2">
        <v>0</v>
      </c>
      <c r="F1201" s="2">
        <v>0</v>
      </c>
      <c r="G1201" s="3">
        <f t="shared" si="38"/>
        <v>3859.1550000000002</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10102.5</v>
      </c>
      <c r="E1203" s="2">
        <v>0</v>
      </c>
      <c r="F1203" s="2">
        <v>0</v>
      </c>
      <c r="G1203" s="3">
        <f t="shared" si="44"/>
        <v>3899.5650000000001</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3872.08</v>
      </c>
      <c r="E1251" s="2">
        <v>0</v>
      </c>
      <c r="F1251" s="2">
        <v>0</v>
      </c>
      <c r="G1251" s="3">
        <f>B1251/1000*C1251+B1251/500*D1251</f>
        <v>1866.3425599999998</v>
      </c>
      <c r="H1251" s="3">
        <f>ABS(C1251-ROUND(C1251,0))+ABS(D1251-ROUND(D1251,0))</f>
        <v>7.999999999992724E-2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2650947.2000000002</v>
      </c>
      <c r="D1255" s="2">
        <f>BILANCA!E251</f>
        <v>2537842.0500000003</v>
      </c>
      <c r="E1255" s="2">
        <v>0</v>
      </c>
      <c r="F1255" s="2">
        <v>0</v>
      </c>
      <c r="G1255" s="3">
        <f t="shared" si="38"/>
        <v>1893024.6685000001</v>
      </c>
      <c r="H1255" s="3">
        <f t="shared" si="41"/>
        <v>0.25000000046566129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2631060.13</v>
      </c>
      <c r="D1256" s="2">
        <f>BILANCA!E252</f>
        <v>2569150.48</v>
      </c>
      <c r="E1256" s="2">
        <v>0</v>
      </c>
      <c r="F1256" s="2">
        <v>0</v>
      </c>
      <c r="G1256" s="3">
        <f t="shared" si="38"/>
        <v>1911262.8281399999</v>
      </c>
      <c r="H1256" s="3">
        <f t="shared" si="41"/>
        <v>0.60999999986961484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2631060.13</v>
      </c>
      <c r="D1257" s="2">
        <f>BILANCA!E253</f>
        <v>2569150.48</v>
      </c>
      <c r="E1257" s="2">
        <v>0</v>
      </c>
      <c r="F1257" s="2">
        <v>0</v>
      </c>
      <c r="G1257" s="3">
        <f t="shared" si="38"/>
        <v>1919032.1892300001</v>
      </c>
      <c r="H1257" s="3">
        <f t="shared" si="41"/>
        <v>0.60999999986961484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10919.140000000014</v>
      </c>
      <c r="D1259" s="2">
        <f>BILANCA!E255</f>
        <v>-194052.63</v>
      </c>
      <c r="E1259" s="2">
        <v>0</v>
      </c>
      <c r="F1259" s="2">
        <v>0</v>
      </c>
      <c r="G1259" s="3">
        <f t="shared" si="38"/>
        <v>-93919.34388</v>
      </c>
      <c r="H1259" s="3">
        <f t="shared" si="41"/>
        <v>0.51000000000931323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146009.35</v>
      </c>
      <c r="D1260" s="2">
        <f>BILANCA!E256</f>
        <v>0</v>
      </c>
      <c r="E1260" s="2">
        <v>0</v>
      </c>
      <c r="F1260" s="2">
        <v>0</v>
      </c>
      <c r="G1260" s="3">
        <f t="shared" si="38"/>
        <v>36502.337500000001</v>
      </c>
      <c r="H1260" s="3">
        <f t="shared" si="41"/>
        <v>0.35000000000582077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146009.35</v>
      </c>
      <c r="D1261" s="2">
        <f>BILANCA!E257</f>
        <v>0</v>
      </c>
      <c r="E1261" s="2">
        <v>0</v>
      </c>
      <c r="F1261" s="2">
        <v>0</v>
      </c>
      <c r="G1261" s="3">
        <f t="shared" si="38"/>
        <v>36648.346850000002</v>
      </c>
      <c r="H1261" s="3">
        <f t="shared" si="41"/>
        <v>0.35000000000582077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135090.21</v>
      </c>
      <c r="D1264" s="2">
        <f>BILANCA!E260</f>
        <v>194052.63</v>
      </c>
      <c r="E1264" s="2">
        <v>0</v>
      </c>
      <c r="F1264" s="2">
        <v>0</v>
      </c>
      <c r="G1264" s="3">
        <f t="shared" si="38"/>
        <v>132891.64938000002</v>
      </c>
      <c r="H1264" s="3">
        <f t="shared" si="41"/>
        <v>0.57999999998719431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48849.13</v>
      </c>
      <c r="E1265" s="2">
        <v>0</v>
      </c>
      <c r="F1265" s="2">
        <v>0</v>
      </c>
      <c r="G1265" s="3">
        <f t="shared" si="38"/>
        <v>24913.0563</v>
      </c>
      <c r="H1265" s="3">
        <f t="shared" si="41"/>
        <v>0.12999999999738066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135090.21</v>
      </c>
      <c r="D1266" s="2">
        <f>BILANCA!E262</f>
        <v>145203.5</v>
      </c>
      <c r="E1266" s="2">
        <v>0</v>
      </c>
      <c r="F1266" s="2">
        <v>0</v>
      </c>
      <c r="G1266" s="3">
        <f t="shared" si="38"/>
        <v>108927.28576</v>
      </c>
      <c r="H1266" s="3">
        <f t="shared" si="41"/>
        <v>0.70999999999185093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8967.93</v>
      </c>
      <c r="D1278" s="2">
        <f>BILANCA!E274</f>
        <v>162744.20000000001</v>
      </c>
      <c r="E1278" s="2">
        <v>0</v>
      </c>
      <c r="F1278" s="2">
        <v>0</v>
      </c>
      <c r="G1278" s="3">
        <f t="shared" si="38"/>
        <v>89634.296440000006</v>
      </c>
      <c r="H1278" s="3">
        <f t="shared" si="41"/>
        <v>0.27000000001135049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150021.48000000001</v>
      </c>
      <c r="E1281" s="2">
        <v>0</v>
      </c>
      <c r="F1281" s="2">
        <v>0</v>
      </c>
      <c r="G1281" s="3">
        <f t="shared" si="48"/>
        <v>81311.642160000018</v>
      </c>
      <c r="H1281" s="3">
        <f t="shared" si="49"/>
        <v>0.48000000001047738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150021.48000000001</v>
      </c>
      <c r="E1287" s="2">
        <v>0</v>
      </c>
      <c r="F1287" s="2">
        <v>0</v>
      </c>
      <c r="G1287" s="3">
        <f t="shared" si="48"/>
        <v>83111.899920000011</v>
      </c>
      <c r="H1287" s="3">
        <f t="shared" si="49"/>
        <v>0.48000000001047738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0.23</v>
      </c>
      <c r="D1290" s="2">
        <f>BILANCA!E286</f>
        <v>0.23</v>
      </c>
      <c r="E1290" s="2">
        <v>0</v>
      </c>
      <c r="F1290" s="2">
        <v>0</v>
      </c>
      <c r="G1290" s="3">
        <f t="shared" si="48"/>
        <v>0.19320000000000004</v>
      </c>
      <c r="H1290" s="3">
        <f t="shared" si="49"/>
        <v>0.46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8967.7000000000007</v>
      </c>
      <c r="D1291" s="2">
        <f>BILANCA!E287</f>
        <v>12722.49</v>
      </c>
      <c r="E1291" s="2">
        <v>0</v>
      </c>
      <c r="F1291" s="2">
        <v>0</v>
      </c>
      <c r="G1291" s="3">
        <f t="shared" si="48"/>
        <v>9669.9630800000014</v>
      </c>
      <c r="H1291" s="3">
        <f t="shared" si="49"/>
        <v>0.78999999999905413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8967.7000000000007</v>
      </c>
      <c r="D1306" s="2">
        <f>BILANCA!E303</f>
        <v>162724.47</v>
      </c>
      <c r="E1306" s="2">
        <v>0</v>
      </c>
      <c r="F1306" s="2">
        <v>0</v>
      </c>
      <c r="G1306" s="3">
        <f t="shared" si="38"/>
        <v>98987.325439999986</v>
      </c>
      <c r="H1306" s="3">
        <f t="shared" si="41"/>
        <v>0.77000000000043656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1285.24</v>
      </c>
      <c r="D1311" s="2">
        <f>BILANCA!E308</f>
        <v>2587.42</v>
      </c>
      <c r="E1311" s="2">
        <v>0</v>
      </c>
      <c r="F1311" s="2">
        <v>0</v>
      </c>
      <c r="G1311" s="3">
        <f t="shared" si="52"/>
        <v>1944.4840799999999</v>
      </c>
      <c r="H1311" s="3">
        <f t="shared" si="41"/>
        <v>0.66000000000008185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192843.8</v>
      </c>
      <c r="D1340" s="2">
        <f>BILANCA!E337</f>
        <v>261588.67</v>
      </c>
      <c r="E1340" s="2">
        <v>0</v>
      </c>
      <c r="F1340" s="2">
        <v>0</v>
      </c>
      <c r="G1340" s="3">
        <f t="shared" si="52"/>
        <v>236286.9762</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10102.5</v>
      </c>
      <c r="E1342" s="2">
        <v>0</v>
      </c>
      <c r="F1342" s="2">
        <v>0</v>
      </c>
      <c r="G1342" s="3">
        <f t="shared" si="52"/>
        <v>6708.06</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2000</v>
      </c>
      <c r="E1370" s="2">
        <v>0</v>
      </c>
      <c r="F1370" s="2">
        <v>0</v>
      </c>
      <c r="G1370" s="3">
        <f t="shared" si="57"/>
        <v>1440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1872.08</v>
      </c>
      <c r="E1383" s="2">
        <v>0</v>
      </c>
      <c r="F1383" s="2">
        <v>0</v>
      </c>
      <c r="G1383" s="3">
        <f t="shared" si="59"/>
        <v>1396.57168</v>
      </c>
      <c r="H1383" s="3">
        <f t="shared" si="60"/>
        <v>7.999999999992724E-2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2521481.9900000002</v>
      </c>
      <c r="D1510" s="2">
        <f>'RAS-funkcijski'!E114</f>
        <v>3216235.28</v>
      </c>
      <c r="E1510" s="2">
        <v>0</v>
      </c>
      <c r="F1510" s="2">
        <v>0</v>
      </c>
      <c r="G1510" s="3">
        <f t="shared" si="52"/>
        <v>984934.78049999999</v>
      </c>
      <c r="H1510" s="3">
        <f t="shared" si="63"/>
        <v>0.28999999957159162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2367761.9500000002</v>
      </c>
      <c r="D1511" s="2">
        <f>'RAS-funkcijski'!E115</f>
        <v>3066360.53</v>
      </c>
      <c r="E1511" s="2">
        <v>0</v>
      </c>
      <c r="F1511" s="2">
        <v>0</v>
      </c>
      <c r="G1511" s="3">
        <f t="shared" si="52"/>
        <v>943553.61410999997</v>
      </c>
      <c r="H1511" s="3">
        <f t="shared" si="63"/>
        <v>0.52000000001862645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2367761.9500000002</v>
      </c>
      <c r="D1513" s="2">
        <f>'RAS-funkcijski'!E117</f>
        <v>3066360.53</v>
      </c>
      <c r="E1513" s="2">
        <v>0</v>
      </c>
      <c r="F1513" s="2">
        <v>0</v>
      </c>
      <c r="G1513" s="3">
        <f t="shared" si="52"/>
        <v>960554.5801299999</v>
      </c>
      <c r="H1513" s="3">
        <f t="shared" si="63"/>
        <v>0.52000000001862645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153720.04</v>
      </c>
      <c r="D1522" s="2">
        <f>'RAS-funkcijski'!E126</f>
        <v>149874.75</v>
      </c>
      <c r="E1522" s="2">
        <v>0</v>
      </c>
      <c r="F1522" s="2">
        <v>0</v>
      </c>
      <c r="G1522" s="3">
        <f t="shared" si="52"/>
        <v>55323.283880000003</v>
      </c>
      <c r="H1522" s="3">
        <f t="shared" si="63"/>
        <v>0.29000000000814907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2521481.9900000002</v>
      </c>
      <c r="D1537" s="14">
        <f>'RAS-funkcijski'!E141</f>
        <v>3216235.28</v>
      </c>
      <c r="E1537" s="14">
        <v>0</v>
      </c>
      <c r="F1537" s="14">
        <v>0</v>
      </c>
      <c r="G1537" s="15">
        <f t="shared" si="52"/>
        <v>1226691.4993500002</v>
      </c>
      <c r="H1537" s="15">
        <f t="shared" si="63"/>
        <v>0.28999999957159162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119597.67</v>
      </c>
      <c r="D1538" s="7">
        <f>'P-VRIO'!E5</f>
        <v>119597.67</v>
      </c>
      <c r="E1538" s="7">
        <v>0</v>
      </c>
      <c r="F1538" s="7">
        <v>0</v>
      </c>
      <c r="G1538" s="8">
        <f t="shared" si="52"/>
        <v>358.79300999999998</v>
      </c>
      <c r="H1538" s="8">
        <f t="shared" si="63"/>
        <v>0.66000000000349246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119597.67</v>
      </c>
      <c r="D1539" s="2">
        <f>'P-VRIO'!E6</f>
        <v>119597.67</v>
      </c>
      <c r="E1539" s="2">
        <v>0</v>
      </c>
      <c r="F1539" s="2">
        <v>0</v>
      </c>
      <c r="G1539" s="3">
        <f t="shared" si="52"/>
        <v>717.58601999999996</v>
      </c>
      <c r="H1539" s="3">
        <f t="shared" si="63"/>
        <v>0.66000000000349246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119597.67</v>
      </c>
      <c r="D1540" s="2">
        <f>'P-VRIO'!E7</f>
        <v>119597.67</v>
      </c>
      <c r="E1540" s="2">
        <v>0</v>
      </c>
      <c r="F1540" s="2">
        <v>0</v>
      </c>
      <c r="G1540" s="3">
        <f t="shared" si="52"/>
        <v>1076.3790300000001</v>
      </c>
      <c r="H1540" s="3">
        <f t="shared" si="63"/>
        <v>0.66000000000349246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119597.67</v>
      </c>
      <c r="D1541" s="2">
        <f>'P-VRIO'!E8</f>
        <v>119597.67</v>
      </c>
      <c r="E1541" s="2">
        <v>0</v>
      </c>
      <c r="F1541" s="2">
        <v>0</v>
      </c>
      <c r="G1541" s="3">
        <f t="shared" si="52"/>
        <v>1435.1720399999999</v>
      </c>
      <c r="H1541" s="3">
        <f t="shared" si="63"/>
        <v>0.66000000000349246</v>
      </c>
      <c r="I1541" s="11">
        <f t="shared" ref="I1541:I1546" si="64">G1541*H1541</f>
        <v>947.21354640501227</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192843.8</v>
      </c>
      <c r="D1582" s="7"/>
      <c r="E1582" s="7">
        <v>0</v>
      </c>
      <c r="F1582" s="7">
        <v>0</v>
      </c>
      <c r="G1582" s="8">
        <f t="shared" ref="G1582:G1686" si="70">B1582/1000*C1582</f>
        <v>192.84379999999999</v>
      </c>
      <c r="H1582" s="8">
        <f t="shared" ref="H1582:H1686" si="71">ABS(C1582-ROUND(C1582,0))</f>
        <v>0.20000000001164153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3094374.6700000004</v>
      </c>
      <c r="D1583" s="2">
        <v>0</v>
      </c>
      <c r="E1583" s="2">
        <v>0</v>
      </c>
      <c r="F1583" s="2">
        <v>0</v>
      </c>
      <c r="G1583" s="3">
        <f t="shared" si="70"/>
        <v>6188.7493400000012</v>
      </c>
      <c r="H1583" s="3">
        <f t="shared" si="71"/>
        <v>0.32999999960884452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18033.89</v>
      </c>
      <c r="D1584" s="2">
        <v>0</v>
      </c>
      <c r="E1584" s="2">
        <v>0</v>
      </c>
      <c r="F1584" s="2">
        <v>0</v>
      </c>
      <c r="G1584" s="3">
        <f t="shared" si="70"/>
        <v>54.101669999999999</v>
      </c>
      <c r="H1584" s="3">
        <f t="shared" si="71"/>
        <v>0.11000000000058208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2983963.06</v>
      </c>
      <c r="D1585" s="2">
        <v>0</v>
      </c>
      <c r="E1585" s="2">
        <v>0</v>
      </c>
      <c r="F1585" s="2">
        <v>0</v>
      </c>
      <c r="G1585" s="3">
        <f t="shared" si="70"/>
        <v>11935.85224</v>
      </c>
      <c r="H1585" s="3">
        <f t="shared" si="71"/>
        <v>6.0000000055879354E-2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2257429.56</v>
      </c>
      <c r="D1586" s="2">
        <v>0</v>
      </c>
      <c r="E1586" s="2">
        <v>0</v>
      </c>
      <c r="F1586" s="2">
        <v>0</v>
      </c>
      <c r="G1586" s="3">
        <f t="shared" si="70"/>
        <v>11287.147800000001</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689353.62</v>
      </c>
      <c r="D1587" s="2">
        <v>0</v>
      </c>
      <c r="E1587" s="2">
        <v>0</v>
      </c>
      <c r="F1587" s="2">
        <v>0</v>
      </c>
      <c r="G1587" s="3">
        <f t="shared" si="70"/>
        <v>4136.1217200000001</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955.33</v>
      </c>
      <c r="D1588" s="2">
        <v>0</v>
      </c>
      <c r="E1588" s="2">
        <v>0</v>
      </c>
      <c r="F1588" s="2">
        <v>0</v>
      </c>
      <c r="G1588" s="3">
        <f t="shared" si="70"/>
        <v>6.6873100000000001</v>
      </c>
      <c r="H1588" s="3">
        <f t="shared" si="71"/>
        <v>0.33000000000004093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35003.050000000003</v>
      </c>
      <c r="D1591" s="2">
        <v>0</v>
      </c>
      <c r="E1591" s="2">
        <v>0</v>
      </c>
      <c r="F1591" s="2">
        <v>0</v>
      </c>
      <c r="G1591" s="3">
        <f t="shared" si="70"/>
        <v>350.03050000000002</v>
      </c>
      <c r="H1591" s="3">
        <f t="shared" si="71"/>
        <v>5.0000000002910383E-2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1221.5</v>
      </c>
      <c r="D1592" s="2">
        <v>0</v>
      </c>
      <c r="E1592" s="2">
        <v>0</v>
      </c>
      <c r="F1592" s="2">
        <v>0</v>
      </c>
      <c r="G1592" s="3">
        <f t="shared" si="70"/>
        <v>13.436499999999999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92377.72</v>
      </c>
      <c r="D1594" s="2">
        <v>0</v>
      </c>
      <c r="E1594" s="2">
        <v>0</v>
      </c>
      <c r="F1594" s="2">
        <v>0</v>
      </c>
      <c r="G1594" s="3">
        <f t="shared" si="70"/>
        <v>1200.9103599999999</v>
      </c>
      <c r="H1594" s="3">
        <f t="shared" si="71"/>
        <v>0.27999999999883585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3011655.22</v>
      </c>
      <c r="D1602" s="2">
        <v>0</v>
      </c>
      <c r="E1602" s="2">
        <v>0</v>
      </c>
      <c r="F1602" s="2">
        <v>0</v>
      </c>
      <c r="G1602" s="3">
        <f t="shared" si="70"/>
        <v>63244.759620000012</v>
      </c>
      <c r="H1602" s="3">
        <f t="shared" si="71"/>
        <v>0.22000000020489097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14161.81</v>
      </c>
      <c r="D1603" s="2">
        <v>0</v>
      </c>
      <c r="E1603" s="2">
        <v>0</v>
      </c>
      <c r="F1603" s="2">
        <v>0</v>
      </c>
      <c r="G1603" s="3">
        <f t="shared" si="70"/>
        <v>311.55981999999995</v>
      </c>
      <c r="H1603" s="3">
        <f t="shared" si="71"/>
        <v>0.19000000000050932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2915218.19</v>
      </c>
      <c r="D1604" s="2">
        <v>0</v>
      </c>
      <c r="E1604" s="2">
        <v>0</v>
      </c>
      <c r="F1604" s="2">
        <v>0</v>
      </c>
      <c r="G1604" s="3">
        <f t="shared" si="70"/>
        <v>67050.018369999991</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2234050.6</v>
      </c>
      <c r="D1605" s="2">
        <v>0</v>
      </c>
      <c r="E1605" s="2">
        <v>0</v>
      </c>
      <c r="F1605" s="2">
        <v>0</v>
      </c>
      <c r="G1605" s="3">
        <f t="shared" si="70"/>
        <v>53617.214400000004</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637695.81999999995</v>
      </c>
      <c r="D1606" s="2">
        <v>0</v>
      </c>
      <c r="E1606" s="2">
        <v>0</v>
      </c>
      <c r="F1606" s="2">
        <v>0</v>
      </c>
      <c r="G1606" s="3">
        <f t="shared" si="70"/>
        <v>15942.395499999999</v>
      </c>
      <c r="H1606" s="3">
        <f t="shared" si="71"/>
        <v>0.18000000005122274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960.93</v>
      </c>
      <c r="D1607" s="2">
        <v>0</v>
      </c>
      <c r="E1607" s="2">
        <v>0</v>
      </c>
      <c r="F1607" s="2">
        <v>0</v>
      </c>
      <c r="G1607" s="3">
        <f t="shared" si="70"/>
        <v>24.984179999999999</v>
      </c>
      <c r="H1607" s="3">
        <f t="shared" si="71"/>
        <v>7.0000000000050022E-2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41289.339999999997</v>
      </c>
      <c r="D1610" s="2">
        <v>0</v>
      </c>
      <c r="E1610" s="2">
        <v>0</v>
      </c>
      <c r="F1610" s="2">
        <v>0</v>
      </c>
      <c r="G1610" s="3">
        <f t="shared" si="70"/>
        <v>1197.39086</v>
      </c>
      <c r="H1610" s="3">
        <f t="shared" si="71"/>
        <v>0.33999999999650754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1221.5</v>
      </c>
      <c r="D1611" s="2">
        <v>0</v>
      </c>
      <c r="E1611" s="2">
        <v>0</v>
      </c>
      <c r="F1611" s="2">
        <v>0</v>
      </c>
      <c r="G1611" s="3">
        <f t="shared" si="70"/>
        <v>36.644999999999996</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82275.22</v>
      </c>
      <c r="D1613" s="2">
        <v>0</v>
      </c>
      <c r="E1613" s="2">
        <v>0</v>
      </c>
      <c r="F1613" s="2">
        <v>0</v>
      </c>
      <c r="G1613" s="3">
        <f t="shared" si="70"/>
        <v>2632.8070400000001</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275563.25</v>
      </c>
      <c r="D1621" s="2">
        <v>0</v>
      </c>
      <c r="E1621" s="2">
        <v>0</v>
      </c>
      <c r="F1621" s="2">
        <v>0</v>
      </c>
      <c r="G1621" s="3">
        <f t="shared" si="70"/>
        <v>11022.53</v>
      </c>
      <c r="H1621" s="3">
        <f t="shared" si="71"/>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275563.25</v>
      </c>
      <c r="D1681" s="2">
        <v>0</v>
      </c>
      <c r="E1681" s="2">
        <v>0</v>
      </c>
      <c r="F1681" s="2">
        <v>0</v>
      </c>
      <c r="G1681" s="3">
        <f t="shared" si="70"/>
        <v>27556.325000000001</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3872.08</v>
      </c>
      <c r="D1682" s="2">
        <v>0</v>
      </c>
      <c r="E1682" s="2">
        <v>0</v>
      </c>
      <c r="F1682" s="2">
        <v>0</v>
      </c>
      <c r="G1682" s="3">
        <f t="shared" si="70"/>
        <v>391.08008000000001</v>
      </c>
      <c r="H1682" s="3">
        <f t="shared" si="71"/>
        <v>7.999999999992724E-2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261588.67</v>
      </c>
      <c r="D1683" s="2">
        <v>0</v>
      </c>
      <c r="E1683" s="2">
        <v>0</v>
      </c>
      <c r="F1683" s="2">
        <v>0</v>
      </c>
      <c r="G1683" s="3">
        <f t="shared" si="70"/>
        <v>26682.04434</v>
      </c>
      <c r="H1683" s="3">
        <f t="shared" si="71"/>
        <v>0.32999999998719431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10102.5</v>
      </c>
      <c r="D1684" s="2">
        <v>0</v>
      </c>
      <c r="E1684" s="2">
        <v>0</v>
      </c>
      <c r="F1684" s="2">
        <v>0</v>
      </c>
      <c r="G1684" s="3">
        <f t="shared" si="70"/>
        <v>1040.5574999999999</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2019</v>
      </c>
      <c r="B1" s="401"/>
      <c r="C1" s="401"/>
    </row>
    <row r="2" spans="1:16" ht="33" customHeight="1" x14ac:dyDescent="0.2">
      <c r="A2" s="402" t="s">
        <v>2020</v>
      </c>
      <c r="B2" s="403"/>
      <c r="C2" s="400"/>
      <c r="D2" s="5"/>
      <c r="E2" s="5"/>
      <c r="F2" s="5"/>
      <c r="G2" s="5"/>
      <c r="H2" s="5"/>
      <c r="I2" s="5"/>
      <c r="J2" s="5"/>
      <c r="K2" s="5"/>
      <c r="L2" s="5"/>
      <c r="M2" s="5"/>
      <c r="N2" s="5"/>
      <c r="O2" s="5"/>
      <c r="P2" s="5"/>
    </row>
    <row r="3" spans="1:16" ht="18.75" customHeight="1" x14ac:dyDescent="0.2">
      <c r="A3" s="222" t="s">
        <v>2021</v>
      </c>
      <c r="B3" s="404" t="s">
        <v>2022</v>
      </c>
      <c r="C3" s="400"/>
      <c r="D3" s="5"/>
      <c r="E3" s="5"/>
      <c r="F3" s="5"/>
      <c r="G3" s="5"/>
      <c r="H3" s="5"/>
      <c r="I3" s="5"/>
      <c r="J3" s="5"/>
      <c r="K3" s="5"/>
      <c r="L3" s="5"/>
      <c r="M3" s="5"/>
      <c r="N3" s="5"/>
      <c r="O3" s="5"/>
      <c r="P3" s="5"/>
    </row>
    <row r="4" spans="1:16" ht="37.5" hidden="1" customHeight="1" x14ac:dyDescent="0.2">
      <c r="A4" s="223" t="s">
        <v>2023</v>
      </c>
      <c r="B4" s="399" t="s">
        <v>2024</v>
      </c>
      <c r="C4" s="400"/>
      <c r="D4" s="5"/>
      <c r="E4" s="5"/>
      <c r="F4" s="5"/>
      <c r="G4" s="5"/>
      <c r="H4" s="5"/>
      <c r="I4" s="5"/>
      <c r="J4" s="5"/>
      <c r="K4" s="5"/>
      <c r="L4" s="5"/>
      <c r="M4" s="5"/>
      <c r="N4" s="5"/>
      <c r="O4" s="5"/>
      <c r="P4" s="5"/>
    </row>
    <row r="5" spans="1:16" ht="48" hidden="1" customHeight="1" x14ac:dyDescent="0.2">
      <c r="A5" s="223" t="s">
        <v>2023</v>
      </c>
      <c r="B5" s="399" t="s">
        <v>2025</v>
      </c>
      <c r="C5" s="400"/>
      <c r="D5" s="5"/>
      <c r="E5" s="5"/>
      <c r="F5" s="5"/>
      <c r="G5" s="5"/>
      <c r="H5" s="5"/>
      <c r="I5" s="5"/>
      <c r="J5" s="5"/>
      <c r="K5" s="5"/>
      <c r="L5" s="5"/>
      <c r="M5" s="5"/>
      <c r="N5" s="5"/>
      <c r="O5" s="5"/>
      <c r="P5" s="5"/>
    </row>
    <row r="6" spans="1:16" ht="59.25" hidden="1" customHeight="1" x14ac:dyDescent="0.2">
      <c r="A6" s="223" t="s">
        <v>2023</v>
      </c>
      <c r="B6" s="399" t="s">
        <v>2026</v>
      </c>
      <c r="C6" s="400"/>
      <c r="D6" s="5"/>
      <c r="E6" s="5"/>
      <c r="F6" s="5"/>
      <c r="G6" s="5"/>
      <c r="H6" s="5"/>
      <c r="I6" s="5"/>
      <c r="J6" s="5"/>
      <c r="K6" s="5"/>
      <c r="L6" s="5"/>
      <c r="M6" s="5"/>
      <c r="N6" s="5"/>
      <c r="O6" s="5"/>
      <c r="P6" s="5"/>
    </row>
    <row r="7" spans="1:16" ht="48" hidden="1" customHeight="1" x14ac:dyDescent="0.2">
      <c r="A7" s="223" t="s">
        <v>2027</v>
      </c>
      <c r="B7" s="399" t="s">
        <v>2028</v>
      </c>
      <c r="C7" s="400"/>
      <c r="D7" s="5"/>
      <c r="E7" s="5"/>
      <c r="F7" s="5"/>
      <c r="G7" s="5"/>
      <c r="H7" s="5"/>
      <c r="I7" s="5"/>
      <c r="J7" s="5"/>
      <c r="K7" s="5"/>
      <c r="L7" s="5"/>
      <c r="M7" s="5"/>
      <c r="N7" s="5"/>
      <c r="O7" s="5"/>
      <c r="P7" s="5"/>
    </row>
    <row r="8" spans="1:16" ht="41.25" hidden="1" customHeight="1" x14ac:dyDescent="0.2">
      <c r="A8" s="223" t="s">
        <v>2029</v>
      </c>
      <c r="B8" s="399" t="s">
        <v>2030</v>
      </c>
      <c r="C8" s="400"/>
      <c r="D8" s="5"/>
      <c r="E8" s="5"/>
      <c r="F8" s="5"/>
      <c r="G8" s="5"/>
      <c r="H8" s="5"/>
      <c r="I8" s="5"/>
      <c r="J8" s="5"/>
      <c r="K8" s="5"/>
      <c r="L8" s="5"/>
      <c r="M8" s="5"/>
      <c r="N8" s="5"/>
      <c r="O8" s="5"/>
      <c r="P8" s="5"/>
    </row>
    <row r="9" spans="1:16" ht="59.25" hidden="1" customHeight="1" x14ac:dyDescent="0.2">
      <c r="A9" s="223" t="s">
        <v>2031</v>
      </c>
      <c r="B9" s="399" t="s">
        <v>2032</v>
      </c>
      <c r="C9" s="400"/>
      <c r="D9" s="5"/>
      <c r="E9" s="5"/>
      <c r="F9" s="5"/>
      <c r="G9" s="5"/>
      <c r="H9" s="5"/>
      <c r="I9" s="5"/>
      <c r="J9" s="5"/>
      <c r="K9" s="5"/>
      <c r="L9" s="5"/>
      <c r="M9" s="5"/>
      <c r="N9" s="5"/>
      <c r="O9" s="5"/>
      <c r="P9" s="5"/>
    </row>
    <row r="10" spans="1:16" ht="61.5" hidden="1" customHeight="1" x14ac:dyDescent="0.2">
      <c r="A10" s="223" t="s">
        <v>2031</v>
      </c>
      <c r="B10" s="399" t="s">
        <v>2033</v>
      </c>
      <c r="C10" s="400"/>
      <c r="D10" s="5"/>
      <c r="E10" s="5"/>
      <c r="F10" s="5"/>
      <c r="G10" s="5"/>
      <c r="H10" s="5"/>
      <c r="I10" s="5"/>
      <c r="J10" s="5"/>
      <c r="K10" s="5"/>
      <c r="L10" s="5"/>
      <c r="M10" s="5"/>
      <c r="N10" s="5"/>
      <c r="O10" s="5"/>
      <c r="P10" s="5"/>
    </row>
    <row r="11" spans="1:16" ht="43.5" hidden="1" customHeight="1" x14ac:dyDescent="0.2">
      <c r="A11" s="223" t="s">
        <v>2031</v>
      </c>
      <c r="B11" s="399" t="s">
        <v>2034</v>
      </c>
      <c r="C11" s="400"/>
      <c r="D11" s="5"/>
      <c r="E11" s="5"/>
      <c r="F11" s="5"/>
      <c r="G11" s="5"/>
      <c r="H11" s="5"/>
      <c r="I11" s="5"/>
      <c r="J11" s="5"/>
      <c r="K11" s="5"/>
      <c r="L11" s="5"/>
      <c r="M11" s="5"/>
      <c r="N11" s="5"/>
      <c r="O11" s="5"/>
      <c r="P11" s="5"/>
    </row>
    <row r="12" spans="1:16" ht="27.75" hidden="1" customHeight="1" x14ac:dyDescent="0.2">
      <c r="A12" s="223" t="s">
        <v>2035</v>
      </c>
      <c r="B12" s="399" t="s">
        <v>2036</v>
      </c>
      <c r="C12" s="400"/>
      <c r="D12" s="5"/>
      <c r="E12" s="5"/>
      <c r="F12" s="5"/>
      <c r="G12" s="5"/>
      <c r="H12" s="5"/>
      <c r="I12" s="5"/>
      <c r="J12" s="5"/>
      <c r="K12" s="5"/>
      <c r="L12" s="5"/>
      <c r="M12" s="5"/>
      <c r="N12" s="5"/>
      <c r="O12" s="5"/>
      <c r="P12" s="5"/>
    </row>
    <row r="13" spans="1:16" ht="27.75" hidden="1" customHeight="1" x14ac:dyDescent="0.2">
      <c r="A13" s="223" t="s">
        <v>2037</v>
      </c>
      <c r="B13" s="399" t="s">
        <v>2038</v>
      </c>
      <c r="C13" s="400"/>
      <c r="D13" s="5"/>
      <c r="E13" s="5"/>
      <c r="F13" s="5"/>
      <c r="G13" s="5"/>
      <c r="H13" s="5"/>
      <c r="I13" s="5"/>
      <c r="J13" s="5"/>
      <c r="K13" s="5"/>
      <c r="L13" s="5"/>
      <c r="M13" s="5"/>
      <c r="N13" s="5"/>
      <c r="O13" s="5"/>
      <c r="P13" s="5"/>
    </row>
    <row r="14" spans="1:16" ht="45.75" hidden="1" customHeight="1" x14ac:dyDescent="0.2">
      <c r="A14" s="223" t="s">
        <v>2039</v>
      </c>
      <c r="B14" s="399" t="s">
        <v>2040</v>
      </c>
      <c r="C14" s="400"/>
      <c r="D14" s="5"/>
      <c r="E14" s="5"/>
      <c r="F14" s="5"/>
      <c r="G14" s="5"/>
      <c r="H14" s="5"/>
      <c r="I14" s="5"/>
      <c r="J14" s="5"/>
      <c r="K14" s="5"/>
      <c r="L14" s="5"/>
      <c r="M14" s="5"/>
      <c r="N14" s="5"/>
      <c r="O14" s="5"/>
      <c r="P14" s="5"/>
    </row>
    <row r="15" spans="1:16" ht="45.75" hidden="1" customHeight="1" x14ac:dyDescent="0.2">
      <c r="A15" s="223" t="s">
        <v>2041</v>
      </c>
      <c r="B15" s="399" t="s">
        <v>2042</v>
      </c>
      <c r="C15" s="400"/>
      <c r="D15" s="5"/>
      <c r="E15" s="5"/>
      <c r="F15" s="5"/>
      <c r="G15" s="5"/>
      <c r="H15" s="5"/>
      <c r="I15" s="5"/>
      <c r="J15" s="5"/>
      <c r="K15" s="5"/>
      <c r="L15" s="5"/>
      <c r="M15" s="5"/>
      <c r="N15" s="5"/>
      <c r="O15" s="5"/>
      <c r="P15" s="5"/>
    </row>
    <row r="16" spans="1:16" ht="51" hidden="1" customHeight="1" x14ac:dyDescent="0.2">
      <c r="A16" s="223" t="s">
        <v>2043</v>
      </c>
      <c r="B16" s="399" t="s">
        <v>2044</v>
      </c>
      <c r="C16" s="400"/>
      <c r="D16" s="5"/>
      <c r="E16" s="5"/>
      <c r="F16" s="5"/>
      <c r="G16" s="5"/>
      <c r="H16" s="5"/>
      <c r="I16" s="5"/>
      <c r="J16" s="5"/>
      <c r="K16" s="5"/>
      <c r="L16" s="5"/>
      <c r="M16" s="5"/>
      <c r="N16" s="5"/>
      <c r="O16" s="5"/>
      <c r="P16" s="5"/>
    </row>
    <row r="17" spans="1:16" ht="27.75" hidden="1" customHeight="1" x14ac:dyDescent="0.2">
      <c r="A17" s="223" t="s">
        <v>2045</v>
      </c>
      <c r="B17" s="399" t="s">
        <v>2046</v>
      </c>
      <c r="C17" s="400"/>
      <c r="D17" s="5"/>
      <c r="E17" s="5"/>
      <c r="F17" s="5"/>
      <c r="G17" s="5"/>
      <c r="H17" s="5"/>
      <c r="I17" s="5"/>
      <c r="J17" s="5"/>
      <c r="K17" s="5"/>
      <c r="L17" s="5"/>
      <c r="M17" s="5"/>
      <c r="N17" s="5"/>
      <c r="O17" s="5"/>
      <c r="P17" s="5"/>
    </row>
    <row r="18" spans="1:16" ht="27.75" hidden="1" customHeight="1" x14ac:dyDescent="0.2">
      <c r="A18" s="223" t="s">
        <v>2047</v>
      </c>
      <c r="B18" s="399" t="s">
        <v>2048</v>
      </c>
      <c r="C18" s="400"/>
      <c r="D18" s="5"/>
      <c r="E18" s="5"/>
      <c r="F18" s="5"/>
      <c r="G18" s="5"/>
      <c r="H18" s="5"/>
      <c r="I18" s="5"/>
      <c r="J18" s="5"/>
      <c r="K18" s="5"/>
      <c r="L18" s="5"/>
      <c r="M18" s="5"/>
      <c r="N18" s="5"/>
      <c r="O18" s="5"/>
      <c r="P18" s="5"/>
    </row>
    <row r="19" spans="1:16" ht="45" hidden="1" customHeight="1" x14ac:dyDescent="0.2">
      <c r="A19" s="223" t="s">
        <v>2047</v>
      </c>
      <c r="B19" s="399" t="s">
        <v>2049</v>
      </c>
      <c r="C19" s="400"/>
      <c r="D19" s="5"/>
      <c r="E19" s="5"/>
      <c r="F19" s="5"/>
      <c r="G19" s="5"/>
      <c r="H19" s="5"/>
      <c r="I19" s="5"/>
      <c r="J19" s="5"/>
      <c r="K19" s="5"/>
      <c r="L19" s="5"/>
      <c r="M19" s="5"/>
      <c r="N19" s="5"/>
      <c r="O19" s="5"/>
      <c r="P19" s="5"/>
    </row>
    <row r="20" spans="1:16" ht="45" hidden="1" customHeight="1" x14ac:dyDescent="0.2">
      <c r="A20" s="223" t="s">
        <v>2050</v>
      </c>
      <c r="B20" s="399" t="s">
        <v>2051</v>
      </c>
      <c r="C20" s="400"/>
      <c r="D20" s="5"/>
      <c r="E20" s="5"/>
      <c r="F20" s="5"/>
      <c r="G20" s="5"/>
      <c r="H20" s="5"/>
      <c r="I20" s="5"/>
      <c r="J20" s="5"/>
      <c r="K20" s="5"/>
      <c r="L20" s="5"/>
      <c r="M20" s="5"/>
      <c r="N20" s="5"/>
      <c r="O20" s="5"/>
      <c r="P20" s="5"/>
    </row>
    <row r="21" spans="1:16" ht="30" hidden="1" customHeight="1" x14ac:dyDescent="0.2">
      <c r="A21" s="223" t="s">
        <v>2052</v>
      </c>
      <c r="B21" s="399" t="s">
        <v>2053</v>
      </c>
      <c r="C21" s="400"/>
      <c r="D21" s="5"/>
      <c r="E21" s="5"/>
      <c r="F21" s="5"/>
      <c r="G21" s="5"/>
      <c r="H21" s="5"/>
      <c r="I21" s="5"/>
      <c r="J21" s="5"/>
      <c r="K21" s="5"/>
      <c r="L21" s="5"/>
      <c r="M21" s="5"/>
      <c r="N21" s="5"/>
      <c r="O21" s="5"/>
      <c r="P21" s="5"/>
    </row>
    <row r="22" spans="1:16" ht="30" hidden="1" customHeight="1" x14ac:dyDescent="0.2">
      <c r="A22" s="223" t="s">
        <v>2054</v>
      </c>
      <c r="B22" s="399" t="s">
        <v>2055</v>
      </c>
      <c r="C22" s="400"/>
      <c r="D22" s="5"/>
      <c r="E22" s="5"/>
      <c r="F22" s="5"/>
      <c r="G22" s="5"/>
      <c r="H22" s="5"/>
      <c r="I22" s="5"/>
      <c r="J22" s="5"/>
      <c r="K22" s="5"/>
      <c r="L22" s="5"/>
      <c r="M22" s="5"/>
      <c r="N22" s="5"/>
      <c r="O22" s="5"/>
      <c r="P22" s="5"/>
    </row>
    <row r="23" spans="1:16" ht="30" hidden="1" customHeight="1" x14ac:dyDescent="0.2">
      <c r="A23" s="223" t="s">
        <v>2056</v>
      </c>
      <c r="B23" s="399" t="s">
        <v>2057</v>
      </c>
      <c r="C23" s="400"/>
      <c r="D23" s="5"/>
      <c r="E23" s="5"/>
      <c r="F23" s="5"/>
      <c r="G23" s="5"/>
      <c r="H23" s="5"/>
      <c r="I23" s="5"/>
      <c r="J23" s="5"/>
      <c r="K23" s="5"/>
      <c r="L23" s="5"/>
      <c r="M23" s="5"/>
      <c r="N23" s="5"/>
      <c r="O23" s="5"/>
      <c r="P23" s="5"/>
    </row>
    <row r="24" spans="1:16" ht="30" hidden="1" customHeight="1" x14ac:dyDescent="0.2">
      <c r="A24" s="223" t="s">
        <v>2058</v>
      </c>
      <c r="B24" s="399" t="s">
        <v>2059</v>
      </c>
      <c r="C24" s="400"/>
      <c r="D24" s="5"/>
      <c r="E24" s="5"/>
      <c r="F24" s="5"/>
      <c r="G24" s="5"/>
      <c r="H24" s="5"/>
      <c r="I24" s="5"/>
      <c r="J24" s="5"/>
      <c r="K24" s="5"/>
      <c r="L24" s="5"/>
      <c r="M24" s="5"/>
      <c r="N24" s="5"/>
      <c r="O24" s="5"/>
      <c r="P24" s="5"/>
    </row>
    <row r="25" spans="1:16" ht="30" hidden="1" customHeight="1" x14ac:dyDescent="0.2">
      <c r="A25" s="223" t="s">
        <v>2060</v>
      </c>
      <c r="B25" s="399" t="s">
        <v>2061</v>
      </c>
      <c r="C25" s="400"/>
      <c r="D25" s="5"/>
      <c r="E25" s="5"/>
      <c r="F25" s="5"/>
      <c r="G25" s="5"/>
      <c r="H25" s="5"/>
      <c r="I25" s="5"/>
      <c r="J25" s="5"/>
      <c r="K25" s="5"/>
      <c r="L25" s="5"/>
      <c r="M25" s="5"/>
      <c r="N25" s="5"/>
      <c r="O25" s="5"/>
      <c r="P25" s="5"/>
    </row>
    <row r="26" spans="1:16" ht="30" hidden="1" customHeight="1" x14ac:dyDescent="0.2">
      <c r="A26" s="223" t="s">
        <v>2062</v>
      </c>
      <c r="B26" s="399" t="s">
        <v>2063</v>
      </c>
      <c r="C26" s="400"/>
      <c r="D26" s="5"/>
      <c r="E26" s="5"/>
      <c r="F26" s="5"/>
      <c r="G26" s="5"/>
      <c r="H26" s="5"/>
      <c r="I26" s="5"/>
      <c r="J26" s="5"/>
      <c r="K26" s="5"/>
      <c r="L26" s="5"/>
      <c r="M26" s="5"/>
      <c r="N26" s="5"/>
      <c r="O26" s="5"/>
      <c r="P26" s="5"/>
    </row>
    <row r="27" spans="1:16" ht="70.5" hidden="1" customHeight="1" x14ac:dyDescent="0.2">
      <c r="A27" s="223" t="s">
        <v>2064</v>
      </c>
      <c r="B27" s="399" t="s">
        <v>2065</v>
      </c>
      <c r="C27" s="400"/>
      <c r="D27" s="5"/>
      <c r="E27" s="5"/>
      <c r="F27" s="5"/>
      <c r="G27" s="5"/>
      <c r="H27" s="5"/>
      <c r="I27" s="5"/>
      <c r="J27" s="5"/>
      <c r="K27" s="5"/>
      <c r="L27" s="5"/>
      <c r="M27" s="5"/>
      <c r="N27" s="5"/>
      <c r="O27" s="5"/>
      <c r="P27" s="5"/>
    </row>
    <row r="28" spans="1:16" ht="48" hidden="1" customHeight="1" x14ac:dyDescent="0.2">
      <c r="A28" s="223" t="s">
        <v>2066</v>
      </c>
      <c r="B28" s="399" t="s">
        <v>2067</v>
      </c>
      <c r="C28" s="400"/>
      <c r="D28" s="5"/>
      <c r="E28" s="5"/>
      <c r="F28" s="5"/>
      <c r="G28" s="5"/>
      <c r="H28" s="5"/>
      <c r="I28" s="5"/>
      <c r="J28" s="5"/>
      <c r="K28" s="5"/>
      <c r="L28" s="5"/>
      <c r="M28" s="5"/>
      <c r="N28" s="5"/>
      <c r="O28" s="5"/>
      <c r="P28" s="5"/>
    </row>
    <row r="29" spans="1:16" ht="100.5" hidden="1" customHeight="1" x14ac:dyDescent="0.2">
      <c r="A29" s="223" t="s">
        <v>2068</v>
      </c>
      <c r="B29" s="399" t="s">
        <v>2069</v>
      </c>
      <c r="C29" s="400"/>
      <c r="D29" s="5"/>
      <c r="E29" s="5"/>
      <c r="F29" s="5"/>
      <c r="G29" s="5"/>
      <c r="H29" s="5"/>
      <c r="I29" s="5"/>
      <c r="J29" s="5"/>
      <c r="K29" s="5"/>
      <c r="L29" s="5"/>
      <c r="M29" s="5"/>
      <c r="N29" s="5"/>
      <c r="O29" s="5"/>
      <c r="P29" s="5"/>
    </row>
    <row r="30" spans="1:16" ht="45" hidden="1" customHeight="1" x14ac:dyDescent="0.2">
      <c r="A30" s="223" t="s">
        <v>2070</v>
      </c>
      <c r="B30" s="399" t="s">
        <v>2071</v>
      </c>
      <c r="C30" s="400"/>
      <c r="D30" s="5"/>
      <c r="E30" s="5"/>
      <c r="F30" s="5"/>
      <c r="G30" s="5"/>
      <c r="H30" s="5"/>
      <c r="I30" s="5"/>
      <c r="J30" s="5"/>
      <c r="K30" s="5"/>
      <c r="L30" s="5"/>
      <c r="M30" s="5"/>
      <c r="N30" s="5"/>
      <c r="O30" s="5"/>
      <c r="P30" s="5"/>
    </row>
    <row r="31" spans="1:16" ht="45" hidden="1" customHeight="1" x14ac:dyDescent="0.2">
      <c r="A31" s="223" t="s">
        <v>2072</v>
      </c>
      <c r="B31" s="399" t="s">
        <v>2073</v>
      </c>
      <c r="C31" s="400"/>
      <c r="D31" s="5"/>
      <c r="E31" s="5"/>
      <c r="F31" s="5"/>
      <c r="G31" s="5"/>
      <c r="H31" s="5"/>
      <c r="I31" s="5"/>
      <c r="J31" s="5"/>
      <c r="K31" s="5"/>
      <c r="L31" s="5"/>
      <c r="M31" s="5"/>
      <c r="N31" s="5"/>
      <c r="O31" s="5"/>
      <c r="P31" s="5"/>
    </row>
    <row r="32" spans="1:16" ht="45" hidden="1" customHeight="1" x14ac:dyDescent="0.2">
      <c r="A32" s="223" t="s">
        <v>2074</v>
      </c>
      <c r="B32" s="399" t="s">
        <v>2075</v>
      </c>
      <c r="C32" s="400"/>
      <c r="D32" s="5"/>
      <c r="E32" s="5"/>
      <c r="F32" s="5"/>
      <c r="G32" s="5"/>
      <c r="H32" s="5"/>
      <c r="I32" s="5"/>
      <c r="J32" s="5"/>
      <c r="K32" s="5"/>
      <c r="L32" s="5"/>
      <c r="M32" s="5"/>
      <c r="N32" s="5"/>
      <c r="O32" s="5"/>
      <c r="P32" s="5"/>
    </row>
    <row r="33" spans="1:16" ht="72" hidden="1" customHeight="1" x14ac:dyDescent="0.2">
      <c r="A33" s="223" t="s">
        <v>2076</v>
      </c>
      <c r="B33" s="399" t="s">
        <v>2077</v>
      </c>
      <c r="C33" s="400"/>
      <c r="D33" s="5"/>
      <c r="E33" s="5"/>
      <c r="F33" s="5"/>
      <c r="G33" s="5"/>
      <c r="H33" s="5"/>
      <c r="I33" s="5"/>
      <c r="J33" s="5"/>
      <c r="K33" s="5"/>
      <c r="L33" s="5"/>
      <c r="M33" s="5"/>
      <c r="N33" s="5"/>
      <c r="O33" s="5"/>
      <c r="P33" s="5"/>
    </row>
    <row r="34" spans="1:16" ht="79.5" hidden="1" customHeight="1" x14ac:dyDescent="0.2">
      <c r="A34" s="223" t="s">
        <v>2078</v>
      </c>
      <c r="B34" s="399" t="s">
        <v>2079</v>
      </c>
      <c r="C34" s="400"/>
      <c r="D34" s="5"/>
      <c r="E34" s="5"/>
      <c r="F34" s="5"/>
      <c r="G34" s="5"/>
      <c r="H34" s="5"/>
      <c r="I34" s="5"/>
      <c r="J34" s="5"/>
      <c r="K34" s="5"/>
      <c r="L34" s="5"/>
      <c r="M34" s="5"/>
      <c r="N34" s="5"/>
      <c r="O34" s="5"/>
      <c r="P34" s="5"/>
    </row>
    <row r="35" spans="1:16" ht="70.5" hidden="1" customHeight="1" x14ac:dyDescent="0.2">
      <c r="A35" s="223" t="s">
        <v>2080</v>
      </c>
      <c r="B35" s="399" t="s">
        <v>2081</v>
      </c>
      <c r="C35" s="400"/>
      <c r="D35" s="5"/>
      <c r="E35" s="5"/>
      <c r="F35" s="5"/>
      <c r="G35" s="5"/>
      <c r="H35" s="5"/>
      <c r="I35" s="5"/>
      <c r="J35" s="5"/>
      <c r="K35" s="5"/>
      <c r="L35" s="5"/>
      <c r="M35" s="5"/>
      <c r="N35" s="5"/>
      <c r="O35" s="5"/>
      <c r="P35" s="5"/>
    </row>
    <row r="36" spans="1:16" ht="45.75" hidden="1" customHeight="1" x14ac:dyDescent="0.2">
      <c r="A36" s="223" t="s">
        <v>2082</v>
      </c>
      <c r="B36" s="399" t="s">
        <v>2083</v>
      </c>
      <c r="C36" s="400"/>
      <c r="D36" s="5"/>
      <c r="E36" s="5"/>
      <c r="F36" s="5"/>
      <c r="G36" s="5"/>
      <c r="H36" s="5"/>
      <c r="I36" s="5"/>
      <c r="J36" s="5"/>
      <c r="K36" s="5"/>
      <c r="L36" s="5"/>
      <c r="M36" s="5"/>
      <c r="N36" s="5"/>
      <c r="O36" s="5"/>
      <c r="P36" s="5"/>
    </row>
    <row r="37" spans="1:16" ht="54.75" hidden="1" customHeight="1" x14ac:dyDescent="0.2">
      <c r="A37" s="223" t="s">
        <v>2084</v>
      </c>
      <c r="B37" s="399" t="s">
        <v>2085</v>
      </c>
      <c r="C37" s="400"/>
      <c r="D37" s="5"/>
      <c r="E37" s="5"/>
      <c r="F37" s="5"/>
      <c r="G37" s="5"/>
      <c r="H37" s="5"/>
      <c r="I37" s="5"/>
      <c r="J37" s="5"/>
      <c r="K37" s="5"/>
      <c r="L37" s="5"/>
      <c r="M37" s="5"/>
      <c r="N37" s="5"/>
      <c r="O37" s="5"/>
      <c r="P37" s="5"/>
    </row>
    <row r="38" spans="1:16" ht="37.5" hidden="1" customHeight="1" x14ac:dyDescent="0.2">
      <c r="A38" s="223" t="s">
        <v>2086</v>
      </c>
      <c r="B38" s="399" t="s">
        <v>2087</v>
      </c>
      <c r="C38" s="400"/>
      <c r="D38" s="5"/>
      <c r="E38" s="5"/>
      <c r="F38" s="5"/>
      <c r="G38" s="5"/>
      <c r="H38" s="5"/>
      <c r="I38" s="5"/>
      <c r="J38" s="5"/>
      <c r="K38" s="5"/>
      <c r="L38" s="5"/>
      <c r="M38" s="5"/>
      <c r="N38" s="5"/>
      <c r="O38" s="5"/>
      <c r="P38" s="5"/>
    </row>
    <row r="39" spans="1:16" ht="61.5" hidden="1" customHeight="1" x14ac:dyDescent="0.2">
      <c r="A39" s="223" t="s">
        <v>2088</v>
      </c>
      <c r="B39" s="399" t="s">
        <v>2089</v>
      </c>
      <c r="C39" s="400"/>
      <c r="D39" s="5"/>
      <c r="E39" s="5"/>
      <c r="F39" s="5"/>
      <c r="G39" s="5"/>
      <c r="H39" s="5"/>
      <c r="I39" s="5"/>
      <c r="J39" s="5"/>
      <c r="K39" s="5"/>
      <c r="L39" s="5"/>
      <c r="M39" s="5"/>
      <c r="N39" s="5"/>
      <c r="O39" s="5"/>
      <c r="P39" s="5"/>
    </row>
    <row r="40" spans="1:16" ht="53.25" hidden="1" customHeight="1" x14ac:dyDescent="0.2">
      <c r="A40" s="223" t="s">
        <v>2090</v>
      </c>
      <c r="B40" s="399" t="s">
        <v>2091</v>
      </c>
      <c r="C40" s="400"/>
      <c r="D40" s="5"/>
      <c r="E40" s="5"/>
      <c r="F40" s="5"/>
      <c r="G40" s="5"/>
      <c r="H40" s="5"/>
      <c r="I40" s="5"/>
      <c r="J40" s="5"/>
      <c r="K40" s="5"/>
      <c r="L40" s="5"/>
      <c r="M40" s="5"/>
      <c r="N40" s="5"/>
      <c r="O40" s="5"/>
      <c r="P40" s="5"/>
    </row>
    <row r="41" spans="1:16" ht="73.5" hidden="1" customHeight="1" x14ac:dyDescent="0.2">
      <c r="A41" s="223" t="s">
        <v>2092</v>
      </c>
      <c r="B41" s="399" t="s">
        <v>2093</v>
      </c>
      <c r="C41" s="400"/>
      <c r="D41" s="5"/>
      <c r="E41" s="5"/>
      <c r="F41" s="5"/>
      <c r="G41" s="5"/>
      <c r="H41" s="5"/>
      <c r="I41" s="5"/>
      <c r="J41" s="5"/>
      <c r="K41" s="5"/>
      <c r="L41" s="5"/>
      <c r="M41" s="5"/>
      <c r="N41" s="5"/>
      <c r="O41" s="5"/>
      <c r="P41" s="5"/>
    </row>
    <row r="42" spans="1:16" ht="57.75" hidden="1" customHeight="1" x14ac:dyDescent="0.2">
      <c r="A42" s="223" t="s">
        <v>2094</v>
      </c>
      <c r="B42" s="399" t="s">
        <v>2095</v>
      </c>
      <c r="C42" s="400"/>
      <c r="D42" s="5"/>
      <c r="E42" s="5"/>
      <c r="F42" s="5"/>
      <c r="G42" s="5"/>
      <c r="H42" s="5"/>
      <c r="I42" s="5"/>
      <c r="J42" s="5"/>
      <c r="K42" s="5"/>
      <c r="L42" s="5"/>
      <c r="M42" s="5"/>
      <c r="N42" s="5"/>
      <c r="O42" s="5"/>
      <c r="P42" s="5"/>
    </row>
    <row r="43" spans="1:16" ht="84" hidden="1" customHeight="1" x14ac:dyDescent="0.2">
      <c r="A43" s="223" t="s">
        <v>2096</v>
      </c>
      <c r="B43" s="399" t="s">
        <v>2097</v>
      </c>
      <c r="C43" s="400"/>
      <c r="D43" s="5"/>
      <c r="E43" s="5"/>
      <c r="F43" s="5"/>
      <c r="G43" s="5"/>
      <c r="H43" s="5"/>
      <c r="I43" s="5"/>
      <c r="J43" s="5"/>
      <c r="K43" s="5"/>
      <c r="L43" s="5"/>
      <c r="M43" s="5"/>
      <c r="N43" s="5"/>
      <c r="O43" s="5"/>
      <c r="P43" s="5"/>
    </row>
    <row r="44" spans="1:16" ht="48" hidden="1" customHeight="1" x14ac:dyDescent="0.2">
      <c r="A44" s="223" t="s">
        <v>2098</v>
      </c>
      <c r="B44" s="399" t="s">
        <v>2099</v>
      </c>
      <c r="C44" s="400"/>
      <c r="D44" s="5"/>
      <c r="E44" s="5"/>
      <c r="F44" s="5"/>
      <c r="G44" s="5"/>
      <c r="H44" s="5"/>
      <c r="I44" s="5"/>
      <c r="J44" s="5"/>
      <c r="K44" s="5"/>
      <c r="L44" s="5"/>
      <c r="M44" s="5"/>
      <c r="N44" s="5"/>
      <c r="O44" s="5"/>
      <c r="P44" s="5"/>
    </row>
    <row r="45" spans="1:16" ht="57" hidden="1" customHeight="1" x14ac:dyDescent="0.2">
      <c r="A45" s="223" t="s">
        <v>2100</v>
      </c>
      <c r="B45" s="399" t="s">
        <v>2101</v>
      </c>
      <c r="C45" s="400"/>
      <c r="D45" s="5"/>
      <c r="E45" s="5"/>
      <c r="F45" s="5"/>
      <c r="G45" s="5"/>
      <c r="H45" s="5"/>
      <c r="I45" s="5"/>
      <c r="J45" s="5"/>
      <c r="K45" s="5"/>
      <c r="L45" s="5"/>
      <c r="M45" s="5"/>
      <c r="N45" s="5"/>
      <c r="O45" s="5"/>
      <c r="P45" s="5"/>
    </row>
    <row r="46" spans="1:16" ht="73.5" hidden="1" customHeight="1" x14ac:dyDescent="0.2">
      <c r="A46" s="223" t="s">
        <v>2102</v>
      </c>
      <c r="B46" s="410" t="s">
        <v>2103</v>
      </c>
      <c r="C46" s="400"/>
      <c r="D46" s="5"/>
      <c r="E46" s="5"/>
      <c r="F46" s="5"/>
      <c r="G46" s="5"/>
      <c r="H46" s="5"/>
      <c r="I46" s="5"/>
      <c r="J46" s="5"/>
      <c r="K46" s="5"/>
      <c r="L46" s="5"/>
      <c r="M46" s="5"/>
      <c r="N46" s="5"/>
      <c r="O46" s="5"/>
      <c r="P46" s="5"/>
    </row>
    <row r="47" spans="1:16" ht="66" hidden="1" customHeight="1" x14ac:dyDescent="0.2">
      <c r="A47" s="39" t="s">
        <v>2104</v>
      </c>
      <c r="B47" s="411" t="s">
        <v>2105</v>
      </c>
      <c r="C47" s="411"/>
      <c r="D47" s="5"/>
      <c r="E47" s="5"/>
      <c r="F47" s="5"/>
      <c r="G47" s="5"/>
      <c r="H47" s="5"/>
      <c r="I47" s="5"/>
      <c r="J47" s="5"/>
      <c r="K47" s="5"/>
      <c r="L47" s="5"/>
      <c r="M47" s="5"/>
      <c r="N47" s="5"/>
      <c r="O47" s="5"/>
      <c r="P47" s="5"/>
    </row>
    <row r="48" spans="1:16" ht="123.75" customHeight="1" x14ac:dyDescent="0.2">
      <c r="A48" s="202" t="s">
        <v>2106</v>
      </c>
      <c r="B48" s="409" t="s">
        <v>2107</v>
      </c>
      <c r="C48" s="408"/>
      <c r="D48" s="5"/>
      <c r="E48" s="5"/>
      <c r="F48" s="5"/>
      <c r="G48" s="5"/>
      <c r="H48" s="5"/>
      <c r="I48" s="5"/>
      <c r="J48" s="5"/>
      <c r="K48" s="5"/>
      <c r="L48" s="5"/>
      <c r="M48" s="5"/>
      <c r="N48" s="5"/>
      <c r="O48" s="5"/>
      <c r="P48" s="5"/>
    </row>
    <row r="49" spans="1:16" ht="34.5" customHeight="1" x14ac:dyDescent="0.2">
      <c r="A49" s="202" t="s">
        <v>2108</v>
      </c>
      <c r="B49" s="407" t="s">
        <v>2109</v>
      </c>
      <c r="C49" s="408"/>
      <c r="D49" s="5"/>
      <c r="E49" s="5"/>
      <c r="F49" s="5"/>
      <c r="G49" s="5"/>
      <c r="H49" s="5"/>
      <c r="I49" s="5"/>
      <c r="J49" s="5"/>
      <c r="K49" s="5"/>
      <c r="L49" s="5"/>
      <c r="M49" s="5"/>
      <c r="N49" s="5"/>
      <c r="O49" s="5"/>
      <c r="P49" s="5"/>
    </row>
    <row r="50" spans="1:16" ht="34.5" customHeight="1" x14ac:dyDescent="0.2">
      <c r="A50" s="202" t="s">
        <v>2110</v>
      </c>
      <c r="B50" s="407" t="s">
        <v>2111</v>
      </c>
      <c r="C50" s="408"/>
      <c r="D50" s="5"/>
      <c r="E50" s="5"/>
      <c r="F50" s="5"/>
      <c r="G50" s="5"/>
      <c r="H50" s="5"/>
      <c r="I50" s="5"/>
      <c r="J50" s="5"/>
      <c r="K50" s="5"/>
      <c r="L50" s="5"/>
      <c r="M50" s="5"/>
      <c r="N50" s="5"/>
      <c r="O50" s="5"/>
      <c r="P50" s="5"/>
    </row>
    <row r="51" spans="1:16" ht="31.5" customHeight="1" x14ac:dyDescent="0.2">
      <c r="A51" s="224" t="s">
        <v>2112</v>
      </c>
      <c r="B51" s="399" t="s">
        <v>2113</v>
      </c>
      <c r="C51" s="400"/>
      <c r="D51" s="5"/>
      <c r="E51" s="5"/>
      <c r="F51" s="5"/>
      <c r="G51" s="5"/>
      <c r="H51" s="5"/>
      <c r="I51" s="5"/>
      <c r="J51" s="5"/>
      <c r="K51" s="5"/>
      <c r="L51" s="5"/>
      <c r="M51" s="5"/>
      <c r="N51" s="5"/>
      <c r="O51" s="5"/>
      <c r="P51" s="5"/>
    </row>
    <row r="52" spans="1:16" ht="31.5" customHeight="1" x14ac:dyDescent="0.2">
      <c r="A52" s="224" t="s">
        <v>2114</v>
      </c>
      <c r="B52" s="399" t="s">
        <v>2115</v>
      </c>
      <c r="C52" s="400"/>
      <c r="D52" s="5"/>
      <c r="E52" s="5"/>
      <c r="F52" s="5"/>
      <c r="G52" s="5"/>
      <c r="H52" s="5"/>
      <c r="I52" s="5"/>
      <c r="J52" s="5"/>
      <c r="K52" s="5"/>
      <c r="L52" s="5"/>
      <c r="M52" s="5"/>
      <c r="N52" s="5"/>
      <c r="O52" s="5"/>
      <c r="P52" s="5"/>
    </row>
    <row r="53" spans="1:16" ht="31.5" customHeight="1" x14ac:dyDescent="0.2">
      <c r="A53" s="224" t="s">
        <v>2116</v>
      </c>
      <c r="B53" s="412" t="s">
        <v>2117</v>
      </c>
      <c r="C53" s="413"/>
      <c r="D53" s="5"/>
      <c r="E53" s="5"/>
      <c r="F53" s="5"/>
      <c r="G53" s="5"/>
      <c r="H53" s="5"/>
      <c r="I53" s="5"/>
      <c r="J53" s="5"/>
      <c r="K53" s="5"/>
      <c r="L53" s="5"/>
      <c r="M53" s="5"/>
      <c r="N53" s="5"/>
      <c r="O53" s="5"/>
      <c r="P53" s="5"/>
    </row>
    <row r="54" spans="1:16" ht="31.5" customHeight="1" x14ac:dyDescent="0.2">
      <c r="A54" s="224" t="s">
        <v>2118</v>
      </c>
      <c r="B54" s="412" t="s">
        <v>2119</v>
      </c>
      <c r="C54" s="413"/>
      <c r="D54" s="5"/>
      <c r="E54" s="5"/>
      <c r="F54" s="5"/>
      <c r="G54" s="5"/>
      <c r="H54" s="5"/>
      <c r="I54" s="5"/>
      <c r="J54" s="5"/>
      <c r="K54" s="5"/>
      <c r="L54" s="5"/>
      <c r="M54" s="5"/>
      <c r="N54" s="5"/>
      <c r="O54" s="5"/>
      <c r="P54" s="5"/>
    </row>
    <row r="55" spans="1:16" ht="54.6" customHeight="1" x14ac:dyDescent="0.2">
      <c r="A55" s="224" t="s">
        <v>2120</v>
      </c>
      <c r="B55" s="412" t="s">
        <v>2121</v>
      </c>
      <c r="C55" s="413"/>
      <c r="D55" s="5"/>
      <c r="E55" s="5"/>
      <c r="F55" s="5"/>
      <c r="G55" s="5"/>
      <c r="H55" s="5"/>
      <c r="I55" s="5"/>
      <c r="J55" s="5"/>
      <c r="K55" s="5"/>
      <c r="L55" s="5"/>
      <c r="M55" s="5"/>
      <c r="N55" s="5"/>
      <c r="O55" s="5"/>
      <c r="P55" s="5"/>
    </row>
    <row r="56" spans="1:16" ht="54.6" customHeight="1" x14ac:dyDescent="0.2">
      <c r="A56" s="224" t="s">
        <v>2122</v>
      </c>
      <c r="B56" s="412" t="s">
        <v>2123</v>
      </c>
      <c r="C56" s="413"/>
      <c r="D56" s="5"/>
      <c r="E56" s="5"/>
      <c r="F56" s="5"/>
      <c r="G56" s="5"/>
      <c r="H56" s="5"/>
      <c r="I56" s="5"/>
      <c r="J56" s="5"/>
      <c r="K56" s="5"/>
      <c r="L56" s="5"/>
      <c r="M56" s="5"/>
      <c r="N56" s="5"/>
      <c r="O56" s="5"/>
      <c r="P56" s="5"/>
    </row>
    <row r="57" spans="1:16" ht="54" customHeight="1" x14ac:dyDescent="0.2">
      <c r="A57" s="224" t="s">
        <v>2124</v>
      </c>
      <c r="B57" s="412" t="s">
        <v>2125</v>
      </c>
      <c r="C57" s="413"/>
      <c r="D57" s="5"/>
      <c r="E57" s="5"/>
      <c r="F57" s="5"/>
      <c r="G57" s="5"/>
      <c r="H57" s="5"/>
      <c r="I57" s="5"/>
      <c r="J57" s="5"/>
      <c r="K57" s="5"/>
      <c r="L57" s="5"/>
      <c r="M57" s="5"/>
      <c r="N57" s="5"/>
      <c r="O57" s="5"/>
      <c r="P57" s="5"/>
    </row>
    <row r="58" spans="1:16" ht="31.15" customHeight="1" x14ac:dyDescent="0.2">
      <c r="A58" s="270" t="s">
        <v>2126</v>
      </c>
      <c r="B58" s="405" t="s">
        <v>2127</v>
      </c>
      <c r="C58" s="406"/>
      <c r="D58" s="5"/>
      <c r="E58" s="5"/>
      <c r="F58" s="5"/>
      <c r="G58" s="5"/>
      <c r="H58" s="5"/>
      <c r="I58" s="5"/>
      <c r="J58" s="5"/>
      <c r="K58" s="5"/>
      <c r="L58" s="5"/>
      <c r="M58" s="5"/>
      <c r="N58" s="5"/>
      <c r="O58" s="5"/>
      <c r="P58" s="5"/>
    </row>
    <row r="59" spans="1:16" ht="46.5" customHeight="1" x14ac:dyDescent="0.2">
      <c r="A59" s="302" t="s">
        <v>2128</v>
      </c>
      <c r="B59" s="397" t="s">
        <v>2129</v>
      </c>
      <c r="C59" s="39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11927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7" t="s">
        <v>1975</v>
      </c>
      <c r="F7" s="340" t="s">
        <v>1976</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7"/>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7"/>
      <c r="F9" s="334" t="s">
        <v>1980</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7"/>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7"/>
      <c r="F11" s="332" t="s">
        <v>1982</v>
      </c>
      <c r="G11" s="33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7"/>
      <c r="F12" s="330" t="s">
        <v>1983</v>
      </c>
      <c r="G12" s="331"/>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7"/>
      <c r="F13" s="364" t="s">
        <v>1987</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5">
        <f>'PR-RAS'!D6</f>
        <v>2530895.13</v>
      </c>
      <c r="I17" s="275">
        <f>'PR-RAS'!E6</f>
        <v>3011201.91</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2448512.29</v>
      </c>
      <c r="I18" s="275">
        <f>'PR-RAS'!E152</f>
        <v>3123857.56</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10919.139999999607</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0</v>
      </c>
      <c r="I20" s="275">
        <f>'PR-RAS'!E650</f>
        <v>194052.63</v>
      </c>
      <c r="J20" s="5"/>
      <c r="K20" s="5"/>
      <c r="L20" s="5"/>
      <c r="M20" s="5"/>
      <c r="N20" s="5"/>
      <c r="O20" s="5"/>
      <c r="P20" s="5"/>
      <c r="Q20" s="5"/>
      <c r="R20" s="5"/>
      <c r="S20" s="5"/>
      <c r="T20" s="5"/>
      <c r="U20" s="5"/>
      <c r="V20" s="5"/>
      <c r="W20" s="5"/>
    </row>
    <row r="21" spans="1:23" ht="29.25" customHeight="1" x14ac:dyDescent="0.2">
      <c r="A21" s="200" t="s">
        <v>1988</v>
      </c>
      <c r="B21" s="347" t="s">
        <v>8</v>
      </c>
      <c r="C21" s="348"/>
      <c r="D21" s="348"/>
      <c r="E21" s="348"/>
      <c r="F21" s="349"/>
      <c r="G21" s="201" t="s">
        <v>9</v>
      </c>
      <c r="H21" s="265" t="s">
        <v>1989</v>
      </c>
      <c r="I21" s="266" t="s">
        <v>1990</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5">
        <f>BILANCA!D7</f>
        <v>2631060.13</v>
      </c>
      <c r="I22" s="275">
        <f>BILANCA!E7</f>
        <v>2569150.4799999995</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212730.87</v>
      </c>
      <c r="I23" s="275">
        <f>BILANCA!E69</f>
        <v>244254.82</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192843.8</v>
      </c>
      <c r="I24" s="275">
        <f>BILANCA!E177</f>
        <v>275563.25</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2650947.2000000002</v>
      </c>
      <c r="I25" s="275">
        <f>BILANCA!E251</f>
        <v>2537842.0500000003</v>
      </c>
      <c r="J25" s="5"/>
      <c r="K25" s="5"/>
      <c r="L25" s="5"/>
      <c r="M25" s="5"/>
      <c r="N25" s="5"/>
      <c r="O25" s="5"/>
      <c r="P25" s="5"/>
      <c r="Q25" s="5"/>
      <c r="R25" s="5"/>
      <c r="S25" s="5"/>
      <c r="T25" s="5"/>
      <c r="U25" s="5"/>
      <c r="V25" s="5"/>
      <c r="W25" s="5"/>
    </row>
    <row r="26" spans="1:23" ht="48" x14ac:dyDescent="0.2">
      <c r="A26" s="200" t="s">
        <v>1988</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1991</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2521481.9900000002</v>
      </c>
      <c r="I30" s="275">
        <f>'RAS-funkcijski'!E114</f>
        <v>3216235.28</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2521481.9900000002</v>
      </c>
      <c r="I31" s="275">
        <f>'RAS-funkcijski'!E141</f>
        <v>3216235.28</v>
      </c>
      <c r="J31" s="5"/>
      <c r="K31" s="5"/>
      <c r="L31" s="5"/>
      <c r="M31" s="5"/>
      <c r="N31" s="5"/>
      <c r="O31" s="5"/>
      <c r="P31" s="5"/>
      <c r="Q31" s="5"/>
      <c r="R31" s="5"/>
      <c r="S31" s="5"/>
      <c r="T31" s="5"/>
      <c r="U31" s="5"/>
      <c r="V31" s="5"/>
      <c r="W31" s="5"/>
    </row>
    <row r="32" spans="1:23" ht="29.25" customHeight="1" x14ac:dyDescent="0.2">
      <c r="A32" s="200" t="s">
        <v>1988</v>
      </c>
      <c r="B32" s="347" t="s">
        <v>8</v>
      </c>
      <c r="C32" s="348"/>
      <c r="D32" s="348"/>
      <c r="E32" s="348"/>
      <c r="F32" s="349"/>
      <c r="G32" s="201" t="s">
        <v>9</v>
      </c>
      <c r="H32" s="265" t="s">
        <v>1992</v>
      </c>
      <c r="I32" s="266" t="s">
        <v>1993</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5">
        <f>'P-VRIO'!D5</f>
        <v>119597.67</v>
      </c>
      <c r="I33" s="275">
        <f>'P-VRIO'!E5</f>
        <v>119597.67</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7" t="s">
        <v>8</v>
      </c>
      <c r="C37" s="348"/>
      <c r="D37" s="348"/>
      <c r="E37" s="348"/>
      <c r="F37" s="349"/>
      <c r="G37" s="201" t="s">
        <v>9</v>
      </c>
      <c r="H37" s="265" t="s">
        <v>1989</v>
      </c>
      <c r="I37" s="266"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5">
        <f>OBVEZE!D5</f>
        <v>192843.8</v>
      </c>
      <c r="I38" s="275" t="s">
        <v>1994</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1994</v>
      </c>
      <c r="I39" s="275">
        <f>OBVEZE!D44</f>
        <v>275563.25</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1994</v>
      </c>
      <c r="I41" s="276">
        <f>OBVEZE!D104</f>
        <v>275563.25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1995</v>
      </c>
      <c r="F44" s="350"/>
      <c r="G44" s="229"/>
      <c r="H44" s="351" t="s">
        <v>1996</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2530895.13</v>
      </c>
      <c r="E6" s="60">
        <f>E7+E43+E49+E82+E106+E125+E134+E140</f>
        <v>3011201.91</v>
      </c>
      <c r="F6" s="45">
        <f t="shared" ref="F6:F132" si="0">IF(D6&lt;&gt;0,IF(E6/D6&gt;=100,"&gt;&gt;100",E6/D6*100),"-")</f>
        <v>118.97774326192648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1813547.1999999997</v>
      </c>
      <c r="E49" s="60">
        <f>E50+E53+E58+E61+E64+E68+E71+E74+E77</f>
        <v>1962325.9900000002</v>
      </c>
      <c r="F49" s="45">
        <f t="shared" si="0"/>
        <v>108.20374512447211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1808586.7999999998</v>
      </c>
      <c r="E68" s="60">
        <f t="shared" si="11"/>
        <v>1962325.9900000002</v>
      </c>
      <c r="F68" s="45">
        <f t="shared" si="0"/>
        <v>108.50051487714056</v>
      </c>
    </row>
    <row r="69" spans="1:6" ht="12.75" customHeight="1" x14ac:dyDescent="0.2">
      <c r="A69" s="63" t="s">
        <v>141</v>
      </c>
      <c r="B69" s="64" t="s">
        <v>142</v>
      </c>
      <c r="C69" s="247" t="s">
        <v>141</v>
      </c>
      <c r="D69" s="194">
        <v>1774051.66</v>
      </c>
      <c r="E69" s="194">
        <v>1932020.87</v>
      </c>
      <c r="F69" s="45">
        <f t="shared" si="0"/>
        <v>108.90443122721692</v>
      </c>
    </row>
    <row r="70" spans="1:6" ht="24" x14ac:dyDescent="0.2">
      <c r="A70" s="63" t="s">
        <v>143</v>
      </c>
      <c r="B70" s="64" t="s">
        <v>144</v>
      </c>
      <c r="C70" s="247" t="s">
        <v>143</v>
      </c>
      <c r="D70" s="194">
        <v>34535.14</v>
      </c>
      <c r="E70" s="194">
        <v>30305.119999999999</v>
      </c>
      <c r="F70" s="45">
        <f t="shared" si="0"/>
        <v>87.75154813329263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4960.3999999999996</v>
      </c>
      <c r="E74" s="60">
        <f t="shared" si="13"/>
        <v>0</v>
      </c>
      <c r="F74" s="45">
        <f t="shared" si="0"/>
        <v>0</v>
      </c>
    </row>
    <row r="75" spans="1:6" ht="12.75" customHeight="1" x14ac:dyDescent="0.2">
      <c r="A75" s="63" t="s">
        <v>153</v>
      </c>
      <c r="B75" s="65" t="s">
        <v>154</v>
      </c>
      <c r="C75" s="247" t="s">
        <v>153</v>
      </c>
      <c r="D75" s="194">
        <v>4960.3999999999996</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0.41</v>
      </c>
      <c r="E82" s="60">
        <f t="shared" si="15"/>
        <v>0.26</v>
      </c>
      <c r="F82" s="45">
        <f t="shared" si="0"/>
        <v>63.414634146341463</v>
      </c>
    </row>
    <row r="83" spans="1:6" ht="12.75" customHeight="1" x14ac:dyDescent="0.2">
      <c r="A83" s="63">
        <v>641</v>
      </c>
      <c r="B83" s="64" t="s">
        <v>169</v>
      </c>
      <c r="C83" s="247" t="s">
        <v>170</v>
      </c>
      <c r="D83" s="60">
        <f t="shared" ref="D83:E83" si="16">SUM(D84:D90)</f>
        <v>0.41</v>
      </c>
      <c r="E83" s="60">
        <f t="shared" si="16"/>
        <v>0.26</v>
      </c>
      <c r="F83" s="45">
        <f t="shared" si="0"/>
        <v>63.414634146341463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0.41</v>
      </c>
      <c r="E85" s="194">
        <v>0.26</v>
      </c>
      <c r="F85" s="45">
        <f t="shared" si="0"/>
        <v>63.414634146341463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75467.25</v>
      </c>
      <c r="E106" s="60">
        <f>E107+E112+E120+E124</f>
        <v>81819.19</v>
      </c>
      <c r="F106" s="45">
        <f t="shared" si="0"/>
        <v>108.41681656612636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75467.25</v>
      </c>
      <c r="E112" s="60">
        <f t="shared" si="20"/>
        <v>81819.19</v>
      </c>
      <c r="F112" s="45">
        <f t="shared" si="0"/>
        <v>108.41681656612636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75467.25</v>
      </c>
      <c r="E117" s="194">
        <v>81819.19</v>
      </c>
      <c r="F117" s="45">
        <f t="shared" si="0"/>
        <v>108.41681656612636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6323.75</v>
      </c>
      <c r="E125" s="60">
        <f t="shared" si="22"/>
        <v>8021.05</v>
      </c>
      <c r="F125" s="45">
        <f t="shared" si="0"/>
        <v>126.84008697371023</v>
      </c>
    </row>
    <row r="126" spans="1:6" ht="12.75" customHeight="1" x14ac:dyDescent="0.2">
      <c r="A126" s="63">
        <v>661</v>
      </c>
      <c r="B126" s="65" t="s">
        <v>255</v>
      </c>
      <c r="C126" s="247" t="s">
        <v>256</v>
      </c>
      <c r="D126" s="60">
        <f t="shared" ref="D126:E126" si="23">SUM(D127:D128)</f>
        <v>1000</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1000</v>
      </c>
      <c r="E128" s="194"/>
      <c r="F128" s="45">
        <f t="shared" si="0"/>
        <v>0</v>
      </c>
    </row>
    <row r="129" spans="1:6" ht="36" x14ac:dyDescent="0.2">
      <c r="A129" s="63">
        <v>663</v>
      </c>
      <c r="B129" s="182" t="s">
        <v>261</v>
      </c>
      <c r="C129" s="247" t="s">
        <v>262</v>
      </c>
      <c r="D129" s="60">
        <f t="shared" ref="D129:E129" si="24">SUM(D130:D133)</f>
        <v>5323.75</v>
      </c>
      <c r="E129" s="60">
        <f t="shared" si="24"/>
        <v>8021.05</v>
      </c>
      <c r="F129" s="45">
        <f t="shared" si="0"/>
        <v>150.6654144165297</v>
      </c>
    </row>
    <row r="130" spans="1:6" ht="12.75" customHeight="1" x14ac:dyDescent="0.2">
      <c r="A130" s="63">
        <v>6631</v>
      </c>
      <c r="B130" s="65" t="s">
        <v>263</v>
      </c>
      <c r="C130" s="247" t="s">
        <v>264</v>
      </c>
      <c r="D130" s="194">
        <v>4963.75</v>
      </c>
      <c r="E130" s="194">
        <v>4709.59</v>
      </c>
      <c r="F130" s="45">
        <f t="shared" si="0"/>
        <v>94.879677663057166</v>
      </c>
    </row>
    <row r="131" spans="1:6" ht="12.75" customHeight="1" x14ac:dyDescent="0.2">
      <c r="A131" s="63">
        <v>6632</v>
      </c>
      <c r="B131" s="182" t="s">
        <v>265</v>
      </c>
      <c r="C131" s="247" t="s">
        <v>266</v>
      </c>
      <c r="D131" s="194">
        <v>360</v>
      </c>
      <c r="E131" s="194">
        <v>3311.46</v>
      </c>
      <c r="F131" s="45">
        <f t="shared" si="0"/>
        <v>919.84999999999991</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635556.52</v>
      </c>
      <c r="E134" s="60">
        <f t="shared" si="25"/>
        <v>959035.42</v>
      </c>
      <c r="F134" s="45">
        <f t="shared" ref="F134:F229" si="26">IF(D134&lt;&gt;0,IF(E134/D134&gt;=100,"&gt;&gt;100",E134/D134*100),"-")</f>
        <v>150.89695248504412</v>
      </c>
    </row>
    <row r="135" spans="1:6" ht="24" x14ac:dyDescent="0.2">
      <c r="A135" s="63">
        <v>671</v>
      </c>
      <c r="B135" s="182" t="s">
        <v>273</v>
      </c>
      <c r="C135" s="247" t="s">
        <v>274</v>
      </c>
      <c r="D135" s="60">
        <f t="shared" ref="D135:E135" si="27">SUM(D136:D138)</f>
        <v>635556.52</v>
      </c>
      <c r="E135" s="60">
        <f t="shared" si="27"/>
        <v>959035.42</v>
      </c>
      <c r="F135" s="45">
        <f t="shared" si="26"/>
        <v>150.89695248504412</v>
      </c>
    </row>
    <row r="136" spans="1:6" ht="12.75" customHeight="1" x14ac:dyDescent="0.2">
      <c r="A136" s="63">
        <v>6711</v>
      </c>
      <c r="B136" s="65" t="s">
        <v>275</v>
      </c>
      <c r="C136" s="247" t="s">
        <v>276</v>
      </c>
      <c r="D136" s="194">
        <v>606556.52</v>
      </c>
      <c r="E136" s="194">
        <v>910449.17</v>
      </c>
      <c r="F136" s="45">
        <f t="shared" si="26"/>
        <v>150.10129146744643</v>
      </c>
    </row>
    <row r="137" spans="1:6" ht="24" x14ac:dyDescent="0.2">
      <c r="A137" s="63">
        <v>6712</v>
      </c>
      <c r="B137" s="182" t="s">
        <v>277</v>
      </c>
      <c r="C137" s="247" t="s">
        <v>278</v>
      </c>
      <c r="D137" s="194">
        <v>29000</v>
      </c>
      <c r="E137" s="194">
        <v>48586.25</v>
      </c>
      <c r="F137" s="45">
        <f t="shared" si="26"/>
        <v>167.53879310344828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2448512.29</v>
      </c>
      <c r="E152" s="60">
        <f>E153+E164+E202+E221+E230+E262+E273</f>
        <v>3123857.56</v>
      </c>
      <c r="F152" s="45">
        <f t="shared" si="26"/>
        <v>127.58186155561424</v>
      </c>
    </row>
    <row r="153" spans="1:6" ht="12.75" customHeight="1" x14ac:dyDescent="0.2">
      <c r="A153" s="63">
        <v>31</v>
      </c>
      <c r="B153" s="64" t="s">
        <v>308</v>
      </c>
      <c r="C153" s="247" t="s">
        <v>3</v>
      </c>
      <c r="D153" s="60">
        <f t="shared" ref="D153:E153" si="30">D154+D159+D160</f>
        <v>1971509.9000000001</v>
      </c>
      <c r="E153" s="60">
        <f t="shared" si="30"/>
        <v>2386913.96</v>
      </c>
      <c r="F153" s="45">
        <f t="shared" si="26"/>
        <v>121.07035120645348</v>
      </c>
    </row>
    <row r="154" spans="1:6" ht="12.75" customHeight="1" x14ac:dyDescent="0.2">
      <c r="A154" s="63">
        <v>311</v>
      </c>
      <c r="B154" s="64" t="s">
        <v>309</v>
      </c>
      <c r="C154" s="247" t="s">
        <v>310</v>
      </c>
      <c r="D154" s="60">
        <f t="shared" ref="D154:E154" si="31">SUM(D155:D158)</f>
        <v>1642468.8</v>
      </c>
      <c r="E154" s="60">
        <f t="shared" si="31"/>
        <v>1971256.78</v>
      </c>
      <c r="F154" s="45">
        <f t="shared" si="26"/>
        <v>120.01791327786562</v>
      </c>
    </row>
    <row r="155" spans="1:6" ht="12.75" customHeight="1" x14ac:dyDescent="0.2">
      <c r="A155" s="63">
        <v>3111</v>
      </c>
      <c r="B155" s="64" t="s">
        <v>311</v>
      </c>
      <c r="C155" s="247" t="s">
        <v>312</v>
      </c>
      <c r="D155" s="194">
        <v>1642468.8</v>
      </c>
      <c r="E155" s="194">
        <v>1971256.78</v>
      </c>
      <c r="F155" s="45">
        <f t="shared" si="26"/>
        <v>120.01791327786562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58033.77</v>
      </c>
      <c r="E159" s="194">
        <v>90400.03</v>
      </c>
      <c r="F159" s="45">
        <f t="shared" si="26"/>
        <v>155.77142412081795</v>
      </c>
    </row>
    <row r="160" spans="1:6" ht="12.75" customHeight="1" x14ac:dyDescent="0.2">
      <c r="A160" s="63">
        <v>313</v>
      </c>
      <c r="B160" s="65" t="s">
        <v>321</v>
      </c>
      <c r="C160" s="247" t="s">
        <v>322</v>
      </c>
      <c r="D160" s="60">
        <f t="shared" ref="D160:E160" si="32">SUM(D161:D163)</f>
        <v>271007.33</v>
      </c>
      <c r="E160" s="60">
        <f t="shared" si="32"/>
        <v>325257.15000000002</v>
      </c>
      <c r="F160" s="45">
        <f t="shared" si="26"/>
        <v>120.01784232182946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271007.33</v>
      </c>
      <c r="E162" s="194">
        <v>325257.15000000002</v>
      </c>
      <c r="F162" s="45">
        <f t="shared" si="26"/>
        <v>120.01784232182946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433596.6</v>
      </c>
      <c r="E164" s="60">
        <f>E165+E170+E178+E188+E189+E194</f>
        <v>692294.95</v>
      </c>
      <c r="F164" s="45">
        <f t="shared" si="26"/>
        <v>159.66337143787567</v>
      </c>
    </row>
    <row r="165" spans="1:6" ht="12.75" customHeight="1" x14ac:dyDescent="0.2">
      <c r="A165" s="63">
        <v>321</v>
      </c>
      <c r="B165" s="64" t="s">
        <v>331</v>
      </c>
      <c r="C165" s="247" t="s">
        <v>332</v>
      </c>
      <c r="D165" s="60">
        <f t="shared" ref="D165:E165" si="33">SUM(D166:D169)</f>
        <v>47866.23</v>
      </c>
      <c r="E165" s="60">
        <f t="shared" si="33"/>
        <v>60965.47</v>
      </c>
      <c r="F165" s="45">
        <f t="shared" si="26"/>
        <v>127.36634992979393</v>
      </c>
    </row>
    <row r="166" spans="1:6" ht="12.75" customHeight="1" x14ac:dyDescent="0.2">
      <c r="A166" s="63">
        <v>3211</v>
      </c>
      <c r="B166" s="64" t="s">
        <v>333</v>
      </c>
      <c r="C166" s="247" t="s">
        <v>334</v>
      </c>
      <c r="D166" s="194">
        <v>12817.01</v>
      </c>
      <c r="E166" s="194">
        <v>10628.46</v>
      </c>
      <c r="F166" s="45">
        <f t="shared" si="26"/>
        <v>82.924644671417113</v>
      </c>
    </row>
    <row r="167" spans="1:6" ht="12.75" customHeight="1" x14ac:dyDescent="0.2">
      <c r="A167" s="63">
        <v>3212</v>
      </c>
      <c r="B167" s="64" t="s">
        <v>335</v>
      </c>
      <c r="C167" s="247" t="s">
        <v>336</v>
      </c>
      <c r="D167" s="194">
        <v>31804.04</v>
      </c>
      <c r="E167" s="194">
        <v>42285.03</v>
      </c>
      <c r="F167" s="45">
        <f t="shared" si="26"/>
        <v>132.95490132700121</v>
      </c>
    </row>
    <row r="168" spans="1:6" ht="12.75" customHeight="1" x14ac:dyDescent="0.2">
      <c r="A168" s="63">
        <v>3213</v>
      </c>
      <c r="B168" s="64" t="s">
        <v>337</v>
      </c>
      <c r="C168" s="247" t="s">
        <v>338</v>
      </c>
      <c r="D168" s="194">
        <v>3096.18</v>
      </c>
      <c r="E168" s="194">
        <v>7700.98</v>
      </c>
      <c r="F168" s="45">
        <f t="shared" si="26"/>
        <v>248.72520331505274</v>
      </c>
    </row>
    <row r="169" spans="1:6" ht="12.75" customHeight="1" x14ac:dyDescent="0.2">
      <c r="A169" s="63">
        <v>3214</v>
      </c>
      <c r="B169" s="64" t="s">
        <v>339</v>
      </c>
      <c r="C169" s="247" t="s">
        <v>340</v>
      </c>
      <c r="D169" s="194">
        <v>149</v>
      </c>
      <c r="E169" s="194">
        <v>351</v>
      </c>
      <c r="F169" s="45">
        <f t="shared" si="26"/>
        <v>235.57046979865771</v>
      </c>
    </row>
    <row r="170" spans="1:6" ht="12.75" customHeight="1" x14ac:dyDescent="0.2">
      <c r="A170" s="63">
        <v>322</v>
      </c>
      <c r="B170" s="64" t="s">
        <v>341</v>
      </c>
      <c r="C170" s="247" t="s">
        <v>342</v>
      </c>
      <c r="D170" s="60">
        <f t="shared" ref="D170:E170" si="34">SUM(D171:D177)</f>
        <v>211069.99000000002</v>
      </c>
      <c r="E170" s="60">
        <f t="shared" si="34"/>
        <v>229329.91</v>
      </c>
      <c r="F170" s="45">
        <f t="shared" si="26"/>
        <v>108.65112089122664</v>
      </c>
    </row>
    <row r="171" spans="1:6" ht="12.75" customHeight="1" x14ac:dyDescent="0.2">
      <c r="A171" s="63">
        <v>3221</v>
      </c>
      <c r="B171" s="64" t="s">
        <v>343</v>
      </c>
      <c r="C171" s="247" t="s">
        <v>344</v>
      </c>
      <c r="D171" s="194">
        <v>20149.95</v>
      </c>
      <c r="E171" s="194">
        <v>35302.410000000003</v>
      </c>
      <c r="F171" s="45">
        <f t="shared" si="26"/>
        <v>175.1984992518592</v>
      </c>
    </row>
    <row r="172" spans="1:6" ht="12.75" customHeight="1" x14ac:dyDescent="0.2">
      <c r="A172" s="63">
        <v>3222</v>
      </c>
      <c r="B172" s="64" t="s">
        <v>345</v>
      </c>
      <c r="C172" s="247" t="s">
        <v>346</v>
      </c>
      <c r="D172" s="194">
        <v>153817.65</v>
      </c>
      <c r="E172" s="194">
        <v>150259.56</v>
      </c>
      <c r="F172" s="45">
        <f t="shared" si="26"/>
        <v>97.686812924264544</v>
      </c>
    </row>
    <row r="173" spans="1:6" ht="12.75" customHeight="1" x14ac:dyDescent="0.2">
      <c r="A173" s="63">
        <v>3223</v>
      </c>
      <c r="B173" s="65" t="s">
        <v>347</v>
      </c>
      <c r="C173" s="247" t="s">
        <v>348</v>
      </c>
      <c r="D173" s="194">
        <v>29267.53</v>
      </c>
      <c r="E173" s="194">
        <v>28424.41</v>
      </c>
      <c r="F173" s="45">
        <f t="shared" si="26"/>
        <v>97.119264932845383</v>
      </c>
    </row>
    <row r="174" spans="1:6" ht="12.75" customHeight="1" x14ac:dyDescent="0.2">
      <c r="A174" s="63">
        <v>3224</v>
      </c>
      <c r="B174" s="65" t="s">
        <v>349</v>
      </c>
      <c r="C174" s="247" t="s">
        <v>350</v>
      </c>
      <c r="D174" s="194">
        <v>4481.8900000000003</v>
      </c>
      <c r="E174" s="194">
        <v>8976.52</v>
      </c>
      <c r="F174" s="45">
        <f t="shared" si="26"/>
        <v>200.2842550798882</v>
      </c>
    </row>
    <row r="175" spans="1:6" ht="12.75" customHeight="1" x14ac:dyDescent="0.2">
      <c r="A175" s="63">
        <v>3225</v>
      </c>
      <c r="B175" s="65" t="s">
        <v>351</v>
      </c>
      <c r="C175" s="247" t="s">
        <v>352</v>
      </c>
      <c r="D175" s="194">
        <v>2605.5300000000002</v>
      </c>
      <c r="E175" s="194">
        <v>4801.76</v>
      </c>
      <c r="F175" s="45">
        <f t="shared" si="26"/>
        <v>184.29110392127512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747.44</v>
      </c>
      <c r="E177" s="194">
        <v>1565.25</v>
      </c>
      <c r="F177" s="45">
        <f t="shared" si="26"/>
        <v>209.41480252595522</v>
      </c>
    </row>
    <row r="178" spans="1:6" ht="12.75" customHeight="1" x14ac:dyDescent="0.2">
      <c r="A178" s="63">
        <v>323</v>
      </c>
      <c r="B178" s="65" t="s">
        <v>357</v>
      </c>
      <c r="C178" s="247" t="s">
        <v>358</v>
      </c>
      <c r="D178" s="60">
        <f t="shared" ref="D178:E178" si="35">SUM(D179:D187)</f>
        <v>155238.65</v>
      </c>
      <c r="E178" s="60">
        <f t="shared" si="35"/>
        <v>386408.81</v>
      </c>
      <c r="F178" s="45">
        <f t="shared" si="26"/>
        <v>248.91276109396725</v>
      </c>
    </row>
    <row r="179" spans="1:6" ht="12.75" customHeight="1" x14ac:dyDescent="0.2">
      <c r="A179" s="63">
        <v>3231</v>
      </c>
      <c r="B179" s="65" t="s">
        <v>359</v>
      </c>
      <c r="C179" s="247" t="s">
        <v>360</v>
      </c>
      <c r="D179" s="194">
        <v>4957.16</v>
      </c>
      <c r="E179" s="194">
        <v>4979.9799999999996</v>
      </c>
      <c r="F179" s="45">
        <f t="shared" si="26"/>
        <v>100.46034422935712</v>
      </c>
    </row>
    <row r="180" spans="1:6" ht="12.75" customHeight="1" x14ac:dyDescent="0.2">
      <c r="A180" s="63">
        <v>3232</v>
      </c>
      <c r="B180" s="65" t="s">
        <v>361</v>
      </c>
      <c r="C180" s="247" t="s">
        <v>362</v>
      </c>
      <c r="D180" s="194">
        <v>99034.48</v>
      </c>
      <c r="E180" s="194">
        <v>310236.02</v>
      </c>
      <c r="F180" s="45">
        <f t="shared" si="26"/>
        <v>313.26061387912574</v>
      </c>
    </row>
    <row r="181" spans="1:6" ht="12.75" customHeight="1" x14ac:dyDescent="0.2">
      <c r="A181" s="63">
        <v>3233</v>
      </c>
      <c r="B181" s="65" t="s">
        <v>363</v>
      </c>
      <c r="C181" s="247" t="s">
        <v>364</v>
      </c>
      <c r="D181" s="194">
        <v>0</v>
      </c>
      <c r="E181" s="194">
        <v>497.7</v>
      </c>
      <c r="F181" s="45" t="str">
        <f t="shared" si="26"/>
        <v>-</v>
      </c>
    </row>
    <row r="182" spans="1:6" ht="12.75" customHeight="1" x14ac:dyDescent="0.2">
      <c r="A182" s="63">
        <v>3234</v>
      </c>
      <c r="B182" s="65" t="s">
        <v>365</v>
      </c>
      <c r="C182" s="247" t="s">
        <v>366</v>
      </c>
      <c r="D182" s="194">
        <v>21625.48</v>
      </c>
      <c r="E182" s="194">
        <v>22158.28</v>
      </c>
      <c r="F182" s="45">
        <f t="shared" si="26"/>
        <v>102.46376034196697</v>
      </c>
    </row>
    <row r="183" spans="1:6" ht="12.75" customHeight="1" x14ac:dyDescent="0.2">
      <c r="A183" s="63">
        <v>3235</v>
      </c>
      <c r="B183" s="64" t="s">
        <v>367</v>
      </c>
      <c r="C183" s="247" t="s">
        <v>368</v>
      </c>
      <c r="D183" s="194">
        <v>1087.5</v>
      </c>
      <c r="E183" s="194">
        <v>1162.5</v>
      </c>
      <c r="F183" s="45">
        <f t="shared" si="26"/>
        <v>106.89655172413792</v>
      </c>
    </row>
    <row r="184" spans="1:6" ht="12.75" customHeight="1" x14ac:dyDescent="0.2">
      <c r="A184" s="63">
        <v>3236</v>
      </c>
      <c r="B184" s="64" t="s">
        <v>369</v>
      </c>
      <c r="C184" s="247" t="s">
        <v>370</v>
      </c>
      <c r="D184" s="194">
        <v>1077.81</v>
      </c>
      <c r="E184" s="194">
        <v>6973.21</v>
      </c>
      <c r="F184" s="45">
        <f t="shared" si="26"/>
        <v>646.97952329260261</v>
      </c>
    </row>
    <row r="185" spans="1:6" ht="12.75" customHeight="1" x14ac:dyDescent="0.2">
      <c r="A185" s="63">
        <v>3237</v>
      </c>
      <c r="B185" s="64" t="s">
        <v>371</v>
      </c>
      <c r="C185" s="247" t="s">
        <v>372</v>
      </c>
      <c r="D185" s="194">
        <v>9988.44</v>
      </c>
      <c r="E185" s="194">
        <v>17789.38</v>
      </c>
      <c r="F185" s="45">
        <f t="shared" si="26"/>
        <v>178.0996832338183</v>
      </c>
    </row>
    <row r="186" spans="1:6" ht="12.75" customHeight="1" x14ac:dyDescent="0.2">
      <c r="A186" s="63">
        <v>3238</v>
      </c>
      <c r="B186" s="64" t="s">
        <v>373</v>
      </c>
      <c r="C186" s="247" t="s">
        <v>374</v>
      </c>
      <c r="D186" s="194">
        <v>3370.79</v>
      </c>
      <c r="E186" s="194">
        <v>3542.73</v>
      </c>
      <c r="F186" s="45">
        <f t="shared" si="26"/>
        <v>105.10088139575589</v>
      </c>
    </row>
    <row r="187" spans="1:6" ht="12.75" customHeight="1" x14ac:dyDescent="0.2">
      <c r="A187" s="63">
        <v>3239</v>
      </c>
      <c r="B187" s="64" t="s">
        <v>375</v>
      </c>
      <c r="C187" s="247" t="s">
        <v>376</v>
      </c>
      <c r="D187" s="194">
        <v>14096.99</v>
      </c>
      <c r="E187" s="194">
        <v>19069.009999999998</v>
      </c>
      <c r="F187" s="45">
        <f t="shared" si="26"/>
        <v>135.27008247860005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19421.73</v>
      </c>
      <c r="E194" s="60">
        <f t="shared" si="36"/>
        <v>15590.76</v>
      </c>
      <c r="F194" s="45">
        <f t="shared" si="26"/>
        <v>80.274826186956574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3266.11</v>
      </c>
      <c r="E196" s="194">
        <v>3272.69</v>
      </c>
      <c r="F196" s="45">
        <f t="shared" si="26"/>
        <v>100.20146290235172</v>
      </c>
    </row>
    <row r="197" spans="1:6" ht="12.75" customHeight="1" x14ac:dyDescent="0.2">
      <c r="A197" s="63">
        <v>3293</v>
      </c>
      <c r="B197" s="64" t="s">
        <v>395</v>
      </c>
      <c r="C197" s="247" t="s">
        <v>396</v>
      </c>
      <c r="D197" s="194">
        <v>3177.73</v>
      </c>
      <c r="E197" s="194">
        <v>3515.82</v>
      </c>
      <c r="F197" s="45">
        <f t="shared" si="26"/>
        <v>110.63935576653776</v>
      </c>
    </row>
    <row r="198" spans="1:6" ht="12.75" customHeight="1" x14ac:dyDescent="0.2">
      <c r="A198" s="63">
        <v>3294</v>
      </c>
      <c r="B198" s="64" t="s">
        <v>397</v>
      </c>
      <c r="C198" s="247" t="s">
        <v>398</v>
      </c>
      <c r="D198" s="194">
        <v>53.09</v>
      </c>
      <c r="E198" s="194">
        <v>70</v>
      </c>
      <c r="F198" s="45">
        <f t="shared" si="26"/>
        <v>131.85157280090411</v>
      </c>
    </row>
    <row r="199" spans="1:6" ht="12.75" customHeight="1" x14ac:dyDescent="0.2">
      <c r="A199" s="63">
        <v>3295</v>
      </c>
      <c r="B199" s="64" t="s">
        <v>399</v>
      </c>
      <c r="C199" s="247" t="s">
        <v>400</v>
      </c>
      <c r="D199" s="194">
        <v>6884.16</v>
      </c>
      <c r="E199" s="194">
        <v>6302.59</v>
      </c>
      <c r="F199" s="45">
        <f t="shared" si="26"/>
        <v>91.552055733742392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6040.64</v>
      </c>
      <c r="E201" s="194">
        <v>2429.66</v>
      </c>
      <c r="F201" s="45">
        <f t="shared" si="26"/>
        <v>40.221897017534566</v>
      </c>
    </row>
    <row r="202" spans="1:6" ht="12.75" customHeight="1" x14ac:dyDescent="0.2">
      <c r="A202" s="63">
        <v>34</v>
      </c>
      <c r="B202" s="183" t="s">
        <v>405</v>
      </c>
      <c r="C202" s="247" t="s">
        <v>406</v>
      </c>
      <c r="D202" s="60">
        <f t="shared" ref="D202:E202" si="37">D203+D208+D216</f>
        <v>1100</v>
      </c>
      <c r="E202" s="60">
        <f t="shared" si="37"/>
        <v>955.51</v>
      </c>
      <c r="F202" s="45">
        <f t="shared" si="26"/>
        <v>86.86454545454545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1100</v>
      </c>
      <c r="E216" s="60">
        <f t="shared" si="40"/>
        <v>955.51</v>
      </c>
      <c r="F216" s="45">
        <f t="shared" si="26"/>
        <v>86.86454545454545</v>
      </c>
    </row>
    <row r="217" spans="1:6" ht="12.75" customHeight="1" x14ac:dyDescent="0.2">
      <c r="A217" s="63">
        <v>3431</v>
      </c>
      <c r="B217" s="182" t="s">
        <v>435</v>
      </c>
      <c r="C217" s="247" t="s">
        <v>436</v>
      </c>
      <c r="D217" s="194">
        <v>1100</v>
      </c>
      <c r="E217" s="194">
        <v>955.51</v>
      </c>
      <c r="F217" s="45">
        <f t="shared" si="26"/>
        <v>86.86454545454545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41095.79</v>
      </c>
      <c r="E262" s="60">
        <f t="shared" si="55"/>
        <v>42471.64</v>
      </c>
      <c r="F262" s="45">
        <f t="shared" ref="F262:F268" si="56">IF(D262&lt;&gt;0,IF(E262/D262&gt;=100,"&gt;&gt;100",E262/D262*100),"-")</f>
        <v>103.3479098467264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41095.79</v>
      </c>
      <c r="E269" s="60">
        <f t="shared" si="58"/>
        <v>42471.64</v>
      </c>
      <c r="F269" s="45">
        <f t="shared" ref="F269:F272" si="59">IF(D269&lt;&gt;0,IF(E269/D269&gt;=100,"&gt;&gt;100",E269/D269*100),"-")</f>
        <v>103.3479098467264</v>
      </c>
    </row>
    <row r="270" spans="1:6" ht="12.75" customHeight="1" x14ac:dyDescent="0.2">
      <c r="A270" s="63">
        <v>3721</v>
      </c>
      <c r="B270" s="65" t="s">
        <v>532</v>
      </c>
      <c r="C270" s="247" t="s">
        <v>533</v>
      </c>
      <c r="D270" s="194">
        <v>7012.68</v>
      </c>
      <c r="E270" s="194">
        <v>10096.43</v>
      </c>
      <c r="F270" s="45">
        <f t="shared" si="59"/>
        <v>143.97391582105556</v>
      </c>
    </row>
    <row r="271" spans="1:6" ht="12.75" customHeight="1" x14ac:dyDescent="0.2">
      <c r="A271" s="63">
        <v>3722</v>
      </c>
      <c r="B271" s="65" t="s">
        <v>534</v>
      </c>
      <c r="C271" s="247" t="s">
        <v>535</v>
      </c>
      <c r="D271" s="194">
        <v>34083.11</v>
      </c>
      <c r="E271" s="194">
        <v>32375.21</v>
      </c>
      <c r="F271" s="45">
        <f t="shared" si="59"/>
        <v>94.98901361994254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1210</v>
      </c>
      <c r="E273" s="60">
        <f t="shared" si="60"/>
        <v>1221.5</v>
      </c>
      <c r="F273" s="45">
        <f t="shared" ref="F273:F277" si="61">IF(D273&lt;&gt;0,IF(E273/D273&gt;=100,"&gt;&gt;100",E273/D273*100),"-")</f>
        <v>100.95041322314049</v>
      </c>
    </row>
    <row r="274" spans="1:6" ht="12.75" customHeight="1" x14ac:dyDescent="0.2">
      <c r="A274" s="63">
        <v>381</v>
      </c>
      <c r="B274" s="64" t="s">
        <v>540</v>
      </c>
      <c r="C274" s="247" t="s">
        <v>541</v>
      </c>
      <c r="D274" s="60">
        <f t="shared" ref="D274:E274" si="62">SUM(D275:D277)</f>
        <v>1210</v>
      </c>
      <c r="E274" s="60">
        <f t="shared" si="62"/>
        <v>1221.5</v>
      </c>
      <c r="F274" s="45">
        <f t="shared" si="61"/>
        <v>100.95041322314049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1210</v>
      </c>
      <c r="E276" s="194">
        <v>1221.5</v>
      </c>
      <c r="F276" s="45">
        <f t="shared" si="61"/>
        <v>100.95041322314049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2448512.29</v>
      </c>
      <c r="E299" s="60">
        <f>E152-E297+E298</f>
        <v>3123857.56</v>
      </c>
      <c r="F299" s="45">
        <f t="shared" si="68"/>
        <v>127.58186155561424</v>
      </c>
    </row>
    <row r="300" spans="1:6" ht="12.75" customHeight="1" x14ac:dyDescent="0.2">
      <c r="A300" s="63" t="s">
        <v>581</v>
      </c>
      <c r="B300" s="64" t="s">
        <v>592</v>
      </c>
      <c r="C300" s="247" t="s">
        <v>593</v>
      </c>
      <c r="D300" s="60">
        <f>IF(D6&gt;=D299,D6-D299,0)</f>
        <v>82382.839999999851</v>
      </c>
      <c r="E300" s="60">
        <f>IF(E6&gt;=E299,E6-E299,0)</f>
        <v>0</v>
      </c>
      <c r="F300" s="45">
        <f t="shared" si="68"/>
        <v>0</v>
      </c>
    </row>
    <row r="301" spans="1:6" ht="12.75" customHeight="1" x14ac:dyDescent="0.2">
      <c r="A301" s="63" t="s">
        <v>581</v>
      </c>
      <c r="B301" s="64" t="s">
        <v>594</v>
      </c>
      <c r="C301" s="247" t="s">
        <v>595</v>
      </c>
      <c r="D301" s="60">
        <f>IF(D299&gt;=D6,D299-D6,0)</f>
        <v>0</v>
      </c>
      <c r="E301" s="60">
        <f>IF(E299&gt;=E6,E299-E6,0)</f>
        <v>112655.64999999991</v>
      </c>
      <c r="F301" s="45" t="str">
        <f t="shared" si="68"/>
        <v>-</v>
      </c>
    </row>
    <row r="302" spans="1:6" ht="12.75" customHeight="1" x14ac:dyDescent="0.2">
      <c r="A302" s="63">
        <v>92211</v>
      </c>
      <c r="B302" s="64" t="s">
        <v>596</v>
      </c>
      <c r="C302" s="247" t="s">
        <v>597</v>
      </c>
      <c r="D302" s="194">
        <v>127161.65</v>
      </c>
      <c r="E302" s="194">
        <v>146009.35</v>
      </c>
      <c r="F302" s="45">
        <f t="shared" si="68"/>
        <v>114.82184290625359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8967.93</v>
      </c>
      <c r="E304" s="194">
        <v>162744.20000000001</v>
      </c>
      <c r="F304" s="45">
        <f t="shared" si="68"/>
        <v>1814.7353960166952</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67.19</v>
      </c>
      <c r="E308" s="60">
        <f t="shared" si="71"/>
        <v>61.6</v>
      </c>
      <c r="F308" s="45">
        <f t="shared" ref="F308:F428" si="72">IF(D308&lt;&gt;0,IF(E308/D308&gt;=100,"&gt;&gt;100",E308/D308*100),"-")</f>
        <v>91.680309569876471</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67.19</v>
      </c>
      <c r="E321" s="60">
        <f t="shared" si="76"/>
        <v>61.6</v>
      </c>
      <c r="F321" s="45">
        <f t="shared" si="72"/>
        <v>91.680309569876471</v>
      </c>
    </row>
    <row r="322" spans="1:6" ht="12.75" customHeight="1" x14ac:dyDescent="0.2">
      <c r="A322" s="63">
        <v>721</v>
      </c>
      <c r="B322" s="64" t="s">
        <v>635</v>
      </c>
      <c r="C322" s="247" t="s">
        <v>636</v>
      </c>
      <c r="D322" s="60">
        <f t="shared" ref="D322:E322" si="77">SUM(D323:D326)</f>
        <v>67.19</v>
      </c>
      <c r="E322" s="60">
        <f t="shared" si="77"/>
        <v>61.6</v>
      </c>
      <c r="F322" s="45">
        <f t="shared" si="72"/>
        <v>91.680309569876471</v>
      </c>
    </row>
    <row r="323" spans="1:6" ht="12.75" customHeight="1" x14ac:dyDescent="0.2">
      <c r="A323" s="63">
        <v>7211</v>
      </c>
      <c r="B323" s="64" t="s">
        <v>637</v>
      </c>
      <c r="C323" s="247" t="s">
        <v>638</v>
      </c>
      <c r="D323" s="194">
        <v>67.19</v>
      </c>
      <c r="E323" s="194">
        <v>61.6</v>
      </c>
      <c r="F323" s="45">
        <f t="shared" si="72"/>
        <v>91.680309569876471</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72969.7</v>
      </c>
      <c r="E360" s="60">
        <f t="shared" si="86"/>
        <v>92377.72</v>
      </c>
      <c r="F360" s="45">
        <f t="shared" si="72"/>
        <v>126.59736849678703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72969.7</v>
      </c>
      <c r="E373" s="60">
        <f t="shared" si="90"/>
        <v>92377.72</v>
      </c>
      <c r="F373" s="45">
        <f t="shared" si="72"/>
        <v>126.59736849678703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34524.759999999995</v>
      </c>
      <c r="E379" s="60">
        <f t="shared" si="92"/>
        <v>58500.21</v>
      </c>
      <c r="F379" s="45">
        <f t="shared" si="72"/>
        <v>169.44421916329037</v>
      </c>
    </row>
    <row r="380" spans="1:6" ht="12.75" customHeight="1" x14ac:dyDescent="0.2">
      <c r="A380" s="63">
        <v>4221</v>
      </c>
      <c r="B380" s="64" t="s">
        <v>647</v>
      </c>
      <c r="C380" s="247" t="s">
        <v>739</v>
      </c>
      <c r="D380" s="194">
        <v>23649.05</v>
      </c>
      <c r="E380" s="194">
        <v>22802.71</v>
      </c>
      <c r="F380" s="45">
        <f t="shared" si="72"/>
        <v>96.421251593615807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8955.7099999999991</v>
      </c>
      <c r="E382" s="194">
        <v>9008.75</v>
      </c>
      <c r="F382" s="45">
        <f t="shared" si="72"/>
        <v>100.59224785081251</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1920</v>
      </c>
      <c r="E386" s="194">
        <v>26688.75</v>
      </c>
      <c r="F386" s="45">
        <f t="shared" si="72"/>
        <v>1390.0390625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38444.94</v>
      </c>
      <c r="E393" s="60">
        <f t="shared" si="94"/>
        <v>33877.51</v>
      </c>
      <c r="F393" s="45">
        <f t="shared" si="72"/>
        <v>88.119554875101898</v>
      </c>
    </row>
    <row r="394" spans="1:6" ht="12.75" customHeight="1" x14ac:dyDescent="0.2">
      <c r="A394" s="63">
        <v>4241</v>
      </c>
      <c r="B394" s="64" t="s">
        <v>756</v>
      </c>
      <c r="C394" s="247" t="s">
        <v>757</v>
      </c>
      <c r="D394" s="194">
        <v>38444.94</v>
      </c>
      <c r="E394" s="194">
        <v>33877.51</v>
      </c>
      <c r="F394" s="45">
        <f t="shared" si="72"/>
        <v>88.119554875101898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72902.509999999995</v>
      </c>
      <c r="E418" s="60">
        <f t="shared" si="102"/>
        <v>92316.12</v>
      </c>
      <c r="F418" s="45">
        <f t="shared" si="72"/>
        <v>126.62954951756807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125722.84</v>
      </c>
      <c r="E420" s="194">
        <v>135090.21</v>
      </c>
      <c r="F420" s="45">
        <f t="shared" si="72"/>
        <v>107.45081005169783</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2530962.3199999998</v>
      </c>
      <c r="E422" s="60">
        <f>E6+E308</f>
        <v>3011263.5100000002</v>
      </c>
      <c r="F422" s="45">
        <f t="shared" si="72"/>
        <v>118.97701859109463</v>
      </c>
    </row>
    <row r="423" spans="1:6" ht="12.75" customHeight="1" x14ac:dyDescent="0.2">
      <c r="A423" s="63" t="s">
        <v>581</v>
      </c>
      <c r="B423" s="64" t="s">
        <v>804</v>
      </c>
      <c r="C423" s="247" t="s">
        <v>805</v>
      </c>
      <c r="D423" s="60">
        <f t="shared" ref="D423:E423" si="103">D299+D360</f>
        <v>2521481.9900000002</v>
      </c>
      <c r="E423" s="60">
        <f t="shared" si="103"/>
        <v>3216235.2800000003</v>
      </c>
      <c r="F423" s="45">
        <f t="shared" si="72"/>
        <v>127.55337110299962</v>
      </c>
    </row>
    <row r="424" spans="1:6" ht="12.75" customHeight="1" x14ac:dyDescent="0.2">
      <c r="A424" s="63" t="s">
        <v>581</v>
      </c>
      <c r="B424" s="64" t="s">
        <v>806</v>
      </c>
      <c r="C424" s="247" t="s">
        <v>807</v>
      </c>
      <c r="D424" s="60">
        <f t="shared" ref="D424:E424" si="104">IF(D422&gt;=D423,D422-D423,0)</f>
        <v>9480.3299999996088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204971.77000000002</v>
      </c>
      <c r="F425" s="45" t="str">
        <f t="shared" si="72"/>
        <v>-</v>
      </c>
    </row>
    <row r="426" spans="1:6" ht="12.75" customHeight="1" x14ac:dyDescent="0.2">
      <c r="A426" s="251" t="s">
        <v>810</v>
      </c>
      <c r="B426" s="183" t="s">
        <v>811</v>
      </c>
      <c r="C426" s="252" t="s">
        <v>812</v>
      </c>
      <c r="D426" s="60">
        <f t="shared" ref="D426:E426" si="106">IF(D302-D303+D419-D420&gt;=0,D302-D303+D419-D420,0)</f>
        <v>1438.8099999999977</v>
      </c>
      <c r="E426" s="60">
        <f t="shared" si="106"/>
        <v>10919.140000000014</v>
      </c>
      <c r="F426" s="45">
        <f t="shared" si="72"/>
        <v>758.90075826551322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8967.93</v>
      </c>
      <c r="E428" s="81">
        <f t="shared" si="108"/>
        <v>162744.20000000001</v>
      </c>
      <c r="F428" s="61">
        <f t="shared" si="72"/>
        <v>1814.7353960166952</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2530962.3199999998</v>
      </c>
      <c r="E643" s="60">
        <f>E422+E430</f>
        <v>3011263.5100000002</v>
      </c>
      <c r="F643" s="45">
        <f t="shared" si="109"/>
        <v>118.97701859109463</v>
      </c>
    </row>
    <row r="644" spans="1:6" ht="12.75" customHeight="1" x14ac:dyDescent="0.2">
      <c r="A644" s="63" t="s">
        <v>581</v>
      </c>
      <c r="B644" s="64" t="s">
        <v>1237</v>
      </c>
      <c r="C644" s="247" t="s">
        <v>1238</v>
      </c>
      <c r="D644" s="60">
        <f>D423+D535</f>
        <v>2521481.9900000002</v>
      </c>
      <c r="E644" s="60">
        <f>E423+E535</f>
        <v>3216235.2800000003</v>
      </c>
      <c r="F644" s="45">
        <f t="shared" si="109"/>
        <v>127.55337110299962</v>
      </c>
    </row>
    <row r="645" spans="1:6" ht="12.75" customHeight="1" x14ac:dyDescent="0.2">
      <c r="A645" s="63" t="s">
        <v>581</v>
      </c>
      <c r="B645" s="64" t="s">
        <v>1239</v>
      </c>
      <c r="C645" s="247" t="s">
        <v>1240</v>
      </c>
      <c r="D645" s="60">
        <f t="shared" ref="D645:E645" si="163">IF(D643&gt;=D644,D643-D644,0)</f>
        <v>9480.3299999996088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204971.77000000002</v>
      </c>
      <c r="F646" s="45" t="str">
        <f t="shared" si="109"/>
        <v>-</v>
      </c>
    </row>
    <row r="647" spans="1:6" ht="24" x14ac:dyDescent="0.2">
      <c r="A647" s="251" t="s">
        <v>1243</v>
      </c>
      <c r="B647" s="64" t="s">
        <v>1244</v>
      </c>
      <c r="C647" s="252" t="s">
        <v>1243</v>
      </c>
      <c r="D647" s="60">
        <f>IF(D426-D427+D641-D642&gt;=0,D426-D427+D641-D642,0)</f>
        <v>1438.8099999999977</v>
      </c>
      <c r="E647" s="60">
        <f>IF(E426-E427+E641-E642&gt;=0,E426-E427+E641-E642,0)</f>
        <v>10919.140000000014</v>
      </c>
      <c r="F647" s="45">
        <f t="shared" si="109"/>
        <v>758.90075826551322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10919.139999999607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194052.63</v>
      </c>
      <c r="F650" s="45" t="str">
        <f t="shared" si="109"/>
        <v>-</v>
      </c>
    </row>
    <row r="651" spans="1:6" ht="24" x14ac:dyDescent="0.2">
      <c r="A651" s="249" t="s">
        <v>1251</v>
      </c>
      <c r="B651" s="184" t="s">
        <v>1252</v>
      </c>
      <c r="C651" s="250" t="s">
        <v>1251</v>
      </c>
      <c r="D651" s="196">
        <v>138870.96</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48194.37</v>
      </c>
      <c r="E653" s="194">
        <v>63606.97</v>
      </c>
      <c r="F653" s="45">
        <f t="shared" ref="F653:F740" si="167">IF(D653&lt;&gt;0,IF(E653/D653&gt;=100,"&gt;&gt;100",E653/D653*100),"-")</f>
        <v>131.98008398076374</v>
      </c>
    </row>
    <row r="654" spans="1:6" ht="12.75" customHeight="1" x14ac:dyDescent="0.2">
      <c r="A654" s="63" t="s">
        <v>1256</v>
      </c>
      <c r="B654" s="64" t="s">
        <v>1257</v>
      </c>
      <c r="C654" s="247" t="s">
        <v>1256</v>
      </c>
      <c r="D654" s="194">
        <v>930808.38</v>
      </c>
      <c r="E654" s="194">
        <v>739465.26</v>
      </c>
      <c r="F654" s="45">
        <f t="shared" si="167"/>
        <v>79.443339347675405</v>
      </c>
    </row>
    <row r="655" spans="1:6" ht="12.75" customHeight="1" x14ac:dyDescent="0.2">
      <c r="A655" s="63" t="s">
        <v>1258</v>
      </c>
      <c r="B655" s="64" t="s">
        <v>1259</v>
      </c>
      <c r="C655" s="247" t="s">
        <v>1258</v>
      </c>
      <c r="D655" s="194">
        <v>915395.78</v>
      </c>
      <c r="E655" s="194">
        <v>724129.3</v>
      </c>
      <c r="F655" s="45">
        <f t="shared" si="167"/>
        <v>79.105597362487302</v>
      </c>
    </row>
    <row r="656" spans="1:6" ht="24" x14ac:dyDescent="0.2">
      <c r="A656" s="63">
        <v>11</v>
      </c>
      <c r="B656" s="64" t="s">
        <v>1260</v>
      </c>
      <c r="C656" s="247" t="s">
        <v>1261</v>
      </c>
      <c r="D656" s="60">
        <f t="shared" ref="D656:E656" si="168">+D653+D654-D655</f>
        <v>63606.969999999972</v>
      </c>
      <c r="E656" s="60">
        <f t="shared" si="168"/>
        <v>78942.929999999935</v>
      </c>
      <c r="F656" s="45">
        <f t="shared" si="167"/>
        <v>124.11050235532359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93</v>
      </c>
      <c r="E658" s="253">
        <v>102</v>
      </c>
      <c r="F658" s="45">
        <f t="shared" si="167"/>
        <v>109.6774193548387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85</v>
      </c>
      <c r="E660" s="253">
        <v>90</v>
      </c>
      <c r="F660" s="45">
        <f t="shared" si="167"/>
        <v>105.88235294117648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1766295.99</v>
      </c>
      <c r="E683" s="192">
        <v>1932020.87</v>
      </c>
      <c r="F683" s="71">
        <f t="shared" si="167"/>
        <v>109.38262221837462</v>
      </c>
    </row>
    <row r="684" spans="1:6" ht="24" x14ac:dyDescent="0.2">
      <c r="A684" s="70">
        <v>63613</v>
      </c>
      <c r="B684" s="182" t="s">
        <v>1317</v>
      </c>
      <c r="C684" s="278" t="s">
        <v>1318</v>
      </c>
      <c r="D684" s="192">
        <v>7755.67</v>
      </c>
      <c r="E684" s="192">
        <v>0</v>
      </c>
      <c r="F684" s="71">
        <f t="shared" si="167"/>
        <v>0</v>
      </c>
    </row>
    <row r="685" spans="1:6" ht="24" x14ac:dyDescent="0.2">
      <c r="A685" s="63">
        <v>63622</v>
      </c>
      <c r="B685" s="244" t="s">
        <v>1319</v>
      </c>
      <c r="C685" s="247" t="s">
        <v>1320</v>
      </c>
      <c r="D685" s="194">
        <v>34535.14</v>
      </c>
      <c r="E685" s="194">
        <v>30305.119999999999</v>
      </c>
      <c r="F685" s="45">
        <f t="shared" si="167"/>
        <v>87.75154813329263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4960.3999999999996</v>
      </c>
      <c r="E702" s="192">
        <v>0</v>
      </c>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64243.26</v>
      </c>
      <c r="E724" s="192">
        <v>81819.19</v>
      </c>
      <c r="F724" s="71">
        <f t="shared" si="167"/>
        <v>127.35840304492643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2824.09</v>
      </c>
      <c r="E733" s="192">
        <v>2648.64</v>
      </c>
      <c r="F733" s="71">
        <f t="shared" si="167"/>
        <v>93.787379297401984</v>
      </c>
    </row>
    <row r="734" spans="1:6" ht="12.75" customHeight="1" x14ac:dyDescent="0.2">
      <c r="A734" s="70">
        <v>32121</v>
      </c>
      <c r="B734" s="65" t="s">
        <v>1397</v>
      </c>
      <c r="C734" s="278" t="s">
        <v>1398</v>
      </c>
      <c r="D734" s="192">
        <v>31804.04</v>
      </c>
      <c r="E734" s="192">
        <v>42285.03</v>
      </c>
      <c r="F734" s="71">
        <f t="shared" si="167"/>
        <v>132.95490132700121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242.95</v>
      </c>
      <c r="E736" s="194">
        <v>5977.81</v>
      </c>
      <c r="F736" s="45">
        <f t="shared" si="167"/>
        <v>2460.5103930849973</v>
      </c>
    </row>
    <row r="737" spans="1:6" ht="12.75" customHeight="1" x14ac:dyDescent="0.2">
      <c r="A737" s="63" t="s">
        <v>1403</v>
      </c>
      <c r="B737" s="64" t="s">
        <v>1404</v>
      </c>
      <c r="C737" s="247" t="s">
        <v>1403</v>
      </c>
      <c r="D737" s="194">
        <v>0</v>
      </c>
      <c r="E737" s="194">
        <v>304.32</v>
      </c>
      <c r="F737" s="45" t="str">
        <f t="shared" si="167"/>
        <v>-</v>
      </c>
    </row>
    <row r="738" spans="1:6" ht="12.75" customHeight="1" x14ac:dyDescent="0.2">
      <c r="A738" s="63" t="s">
        <v>1405</v>
      </c>
      <c r="B738" s="64" t="s">
        <v>1406</v>
      </c>
      <c r="C738" s="247" t="s">
        <v>1405</v>
      </c>
      <c r="D738" s="194">
        <v>7565.97</v>
      </c>
      <c r="E738" s="194">
        <v>6439.54</v>
      </c>
      <c r="F738" s="45">
        <f t="shared" si="167"/>
        <v>85.11188915631439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0</v>
      </c>
      <c r="E744" s="192">
        <v>5742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7012.68</v>
      </c>
      <c r="E850" s="194">
        <v>10096.43</v>
      </c>
      <c r="F850" s="45">
        <f t="shared" si="169"/>
        <v>143.97391582105556</v>
      </c>
    </row>
    <row r="851" spans="1:6" ht="12.75" customHeight="1" x14ac:dyDescent="0.2">
      <c r="A851" s="63">
        <v>37221</v>
      </c>
      <c r="B851" s="64" t="s">
        <v>1630</v>
      </c>
      <c r="C851" s="247" t="s">
        <v>1631</v>
      </c>
      <c r="D851" s="194">
        <v>1800</v>
      </c>
      <c r="E851" s="194">
        <v>1785</v>
      </c>
      <c r="F851" s="45">
        <f t="shared" si="169"/>
        <v>99.166666666666671</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32283.11</v>
      </c>
      <c r="E855" s="194">
        <v>30590.21</v>
      </c>
      <c r="F855" s="45">
        <f t="shared" si="169"/>
        <v>94.756081430816295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3" operator="lessThan">
      <formula>-0.001</formula>
    </cfRule>
  </conditionalFormatting>
  <conditionalFormatting sqref="D9:E16">
    <cfRule type="cellIs" dxfId="27" priority="1" operator="lessThan">
      <formula>-0.001</formula>
    </cfRule>
  </conditionalFormatting>
  <conditionalFormatting sqref="D18:E1009">
    <cfRule type="cellIs" dxfId="26"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05" sqref="E30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2130</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2843791</v>
      </c>
      <c r="E6" s="180">
        <f t="shared" si="0"/>
        <v>2813405.2999999993</v>
      </c>
      <c r="F6" s="181">
        <f t="shared" ref="F6:F298" si="1">IF(D6&gt;0,IF(E6/D6&gt;=100,"&gt;&gt;100",E6/D6*100),"-")</f>
        <v>98.931507273213796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2631060.13</v>
      </c>
      <c r="E7" s="79">
        <f t="shared" si="2"/>
        <v>2569150.4799999995</v>
      </c>
      <c r="F7" s="71">
        <f t="shared" si="1"/>
        <v>97.646969398605094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2631060.13</v>
      </c>
      <c r="E12" s="79">
        <f t="shared" si="3"/>
        <v>2569150.4799999995</v>
      </c>
      <c r="F12" s="71">
        <f t="shared" si="1"/>
        <v>97.646969398605094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2538986.09</v>
      </c>
      <c r="E13" s="79">
        <f t="shared" si="4"/>
        <v>2459872.5699999998</v>
      </c>
      <c r="F13" s="71">
        <f t="shared" si="1"/>
        <v>96.884050672368986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6329081.8399999999</v>
      </c>
      <c r="E15" s="192">
        <v>6329081.8399999999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3790095.75</v>
      </c>
      <c r="E18" s="192">
        <v>3869209.27</v>
      </c>
      <c r="F18" s="71">
        <f t="shared" si="1"/>
        <v>102.08737523319826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85552.159999999916</v>
      </c>
      <c r="E19" s="79">
        <f t="shared" si="5"/>
        <v>102046.56999999995</v>
      </c>
      <c r="F19" s="71">
        <f t="shared" si="1"/>
        <v>119.27994570797517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426465.55</v>
      </c>
      <c r="E20" s="192">
        <v>443568.65</v>
      </c>
      <c r="F20" s="71">
        <f t="shared" si="1"/>
        <v>104.01042944734927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13871.49</v>
      </c>
      <c r="E21" s="192">
        <v>13871.49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113412.09</v>
      </c>
      <c r="E22" s="192">
        <v>122420.84</v>
      </c>
      <c r="F22" s="71">
        <f t="shared" si="1"/>
        <v>107.94337711261647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31986.959999999999</v>
      </c>
      <c r="E24" s="192">
        <v>31986.959999999999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37010.39</v>
      </c>
      <c r="E25" s="192">
        <v>37010.39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45248.69</v>
      </c>
      <c r="E26" s="192">
        <v>69012.28</v>
      </c>
      <c r="F26" s="71">
        <f t="shared" si="1"/>
        <v>152.51774139759627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582443.01</v>
      </c>
      <c r="E28" s="192">
        <v>615824.04</v>
      </c>
      <c r="F28" s="71">
        <f t="shared" si="1"/>
        <v>105.7312096508807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6521.8799999999464</v>
      </c>
      <c r="E35" s="79">
        <f t="shared" si="7"/>
        <v>7231.3399999999674</v>
      </c>
      <c r="F35" s="71">
        <f t="shared" si="1"/>
        <v>110.87815169859039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279274.99</v>
      </c>
      <c r="E36" s="192">
        <v>313152.5</v>
      </c>
      <c r="F36" s="71">
        <f t="shared" si="1"/>
        <v>112.13052053103645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86069.23</v>
      </c>
      <c r="E37" s="192">
        <v>86069.23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358822.34</v>
      </c>
      <c r="E40" s="192">
        <v>391990.39</v>
      </c>
      <c r="F40" s="71">
        <f t="shared" si="1"/>
        <v>109.2435855582459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2605.34</v>
      </c>
      <c r="E47" s="192">
        <v>2605.34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2605.34</v>
      </c>
      <c r="E50" s="192">
        <v>2605.34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77211.899999999994</v>
      </c>
      <c r="E54" s="192">
        <v>81999.08</v>
      </c>
      <c r="F54" s="71">
        <f t="shared" si="1"/>
        <v>106.20005465478768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77211.899999999994</v>
      </c>
      <c r="E55" s="192">
        <v>81999.08</v>
      </c>
      <c r="F55" s="71">
        <f t="shared" si="1"/>
        <v>106.20005465478768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212730.87</v>
      </c>
      <c r="E69" s="79">
        <f>E70+E82+E88+E119+E135+E147+E165+E171</f>
        <v>244254.82</v>
      </c>
      <c r="F69" s="71">
        <f t="shared" si="1"/>
        <v>114.81870026667968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63606.97</v>
      </c>
      <c r="E70" s="79">
        <f t="shared" si="12"/>
        <v>78942.929999999993</v>
      </c>
      <c r="F70" s="71">
        <f t="shared" si="1"/>
        <v>124.11050235532362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63606.97</v>
      </c>
      <c r="E71" s="79">
        <f t="shared" si="13"/>
        <v>78942.929999999993</v>
      </c>
      <c r="F71" s="71">
        <f t="shared" si="1"/>
        <v>124.11050235532362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63606.97</v>
      </c>
      <c r="E73" s="192">
        <v>78942.929999999993</v>
      </c>
      <c r="F73" s="71">
        <f t="shared" si="1"/>
        <v>124.11050235532362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1285.24</v>
      </c>
      <c r="E82" s="79">
        <f>SUM(E83:E85)-E86+E87</f>
        <v>2587.42</v>
      </c>
      <c r="F82" s="71">
        <f t="shared" si="1"/>
        <v>201.31804176651832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1285.24</v>
      </c>
      <c r="E87" s="192">
        <v>2587.42</v>
      </c>
      <c r="F87" s="71">
        <f t="shared" si="1"/>
        <v>201.31804176651832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8967.7000000000007</v>
      </c>
      <c r="E147" s="79">
        <f t="shared" si="24"/>
        <v>162724.47</v>
      </c>
      <c r="F147" s="71">
        <f t="shared" si="1"/>
        <v>1814.561927807576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150021.48000000001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150021.48000000001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8967.7000000000007</v>
      </c>
      <c r="E160" s="192">
        <v>12702.99</v>
      </c>
      <c r="F160" s="71">
        <f t="shared" si="1"/>
        <v>141.65270916734499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138870.96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138870.96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2843791</v>
      </c>
      <c r="E176" s="79">
        <f>E177+E251</f>
        <v>2813405.3000000003</v>
      </c>
      <c r="F176" s="71">
        <f t="shared" si="1"/>
        <v>98.931507273213825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192843.8</v>
      </c>
      <c r="E177" s="79">
        <f>E178+E197+E203+E219+E247+E248</f>
        <v>275563.25</v>
      </c>
      <c r="F177" s="71">
        <f t="shared" si="1"/>
        <v>142.89453433296794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192843.8</v>
      </c>
      <c r="E178" s="79">
        <f>SUM(E179:E181)+E185+E186+SUM(E194:E196)</f>
        <v>261588.66999999998</v>
      </c>
      <c r="F178" s="71">
        <f t="shared" si="1"/>
        <v>135.64795445847884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168966.8</v>
      </c>
      <c r="E179" s="192">
        <v>192345.76</v>
      </c>
      <c r="F179" s="71">
        <f t="shared" si="1"/>
        <v>113.83642230307967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16287.2</v>
      </c>
      <c r="E180" s="192">
        <v>67945</v>
      </c>
      <c r="F180" s="71">
        <f t="shared" si="1"/>
        <v>417.1680829117343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121.21</v>
      </c>
      <c r="E181" s="79">
        <f t="shared" si="28"/>
        <v>115.61</v>
      </c>
      <c r="F181" s="71">
        <f t="shared" si="1"/>
        <v>95.379919148585103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121.21</v>
      </c>
      <c r="E184" s="192">
        <v>115.61</v>
      </c>
      <c r="F184" s="71">
        <f t="shared" si="1"/>
        <v>95.379919148585103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1182.3</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7468.59</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10102.5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10102.5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3872.08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2650947.2000000002</v>
      </c>
      <c r="E251" s="79">
        <f>+E252+E255-E264+E274+E291</f>
        <v>2537842.0500000003</v>
      </c>
      <c r="F251" s="71">
        <f t="shared" si="1"/>
        <v>95.733406157617935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2631060.13</v>
      </c>
      <c r="E252" s="79">
        <f>E253-E254</f>
        <v>2569150.48</v>
      </c>
      <c r="F252" s="71">
        <f t="shared" si="1"/>
        <v>97.646969398605123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2631060.13</v>
      </c>
      <c r="E253" s="192">
        <v>2569150.48</v>
      </c>
      <c r="F253" s="71">
        <f t="shared" si="1"/>
        <v>97.646969398605123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10919.140000000014</v>
      </c>
      <c r="E255" s="79">
        <f>E256-E260</f>
        <v>-194052.63</v>
      </c>
      <c r="F255" s="71">
        <f t="shared" si="1"/>
        <v>-1777.1786972234054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146009.35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146009.35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135090.21</v>
      </c>
      <c r="E260" s="79">
        <f>SUM(E261:E263)</f>
        <v>194052.63</v>
      </c>
      <c r="F260" s="71">
        <f t="shared" si="1"/>
        <v>143.64670097115106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48849.13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135090.21</v>
      </c>
      <c r="E262" s="192">
        <v>145203.5</v>
      </c>
      <c r="F262" s="71">
        <f t="shared" si="1"/>
        <v>107.48632339826847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327">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7">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7">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7">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7">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7">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7">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7">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7">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8967.93</v>
      </c>
      <c r="E274" s="79">
        <f>SUM(E275:E277)+SUM(E286:E290)</f>
        <v>162744.20000000001</v>
      </c>
      <c r="F274" s="71">
        <f t="shared" si="1"/>
        <v>1814.7353960166952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150021.48000000001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150021.48000000001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0.23</v>
      </c>
      <c r="E286" s="192">
        <v>0.23</v>
      </c>
      <c r="F286" s="71">
        <f t="shared" si="39"/>
        <v>100</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8967.7000000000007</v>
      </c>
      <c r="E287" s="192">
        <v>12722.49</v>
      </c>
      <c r="F287" s="71">
        <f t="shared" si="39"/>
        <v>141.87015622734924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8967.7000000000007</v>
      </c>
      <c r="E303" s="192">
        <v>162724.47</v>
      </c>
      <c r="F303" s="71">
        <f t="shared" si="43"/>
        <v>1814.561927807576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1285.24</v>
      </c>
      <c r="E308" s="192">
        <v>2587.42</v>
      </c>
      <c r="F308" s="71">
        <f t="shared" si="43"/>
        <v>201.31804176651832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192843.8</v>
      </c>
      <c r="E337" s="192">
        <v>261588.67</v>
      </c>
      <c r="F337" s="71">
        <f t="shared" si="43"/>
        <v>135.64795445847884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10102.5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2000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1872.08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9">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4" operator="lessThan">
      <formula>0</formula>
    </cfRule>
  </conditionalFormatting>
  <conditionalFormatting sqref="D176:E250">
    <cfRule type="cellIs" dxfId="24" priority="10" operator="lessThan">
      <formula>0</formula>
    </cfRule>
  </conditionalFormatting>
  <conditionalFormatting sqref="D254:E254">
    <cfRule type="cellIs" dxfId="23" priority="15" operator="lessThan">
      <formula>0</formula>
    </cfRule>
  </conditionalFormatting>
  <conditionalFormatting sqref="D256:E298">
    <cfRule type="cellIs" dxfId="22" priority="7" operator="lessThan">
      <formula>0</formula>
    </cfRule>
  </conditionalFormatting>
  <conditionalFormatting sqref="D300:E380 E381:E396">
    <cfRule type="cellIs" dxfId="21" priority="5" operator="lessThan">
      <formula>0</formula>
    </cfRule>
  </conditionalFormatting>
  <conditionalFormatting sqref="E397">
    <cfRule type="cellIs" dxfId="20" priority="6" operator="lessThan">
      <formula>-0.001</formula>
    </cfRule>
  </conditionalFormatting>
  <conditionalFormatting sqref="D381:D396">
    <cfRule type="cellIs" dxfId="19" priority="1" operator="lessThan">
      <formula>0</formula>
    </cfRule>
  </conditionalFormatting>
  <conditionalFormatting sqref="D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2521481.9900000002</v>
      </c>
      <c r="E114" s="60">
        <f t="shared" si="22"/>
        <v>3216235.28</v>
      </c>
      <c r="F114" s="45">
        <f t="shared" si="1"/>
        <v>127.55337110299961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2367761.9500000002</v>
      </c>
      <c r="E115" s="60">
        <f t="shared" si="23"/>
        <v>3066360.53</v>
      </c>
      <c r="F115" s="45">
        <f t="shared" si="1"/>
        <v>129.5045952571372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2367761.9500000002</v>
      </c>
      <c r="E117" s="194">
        <v>3066360.53</v>
      </c>
      <c r="F117" s="45">
        <f t="shared" si="1"/>
        <v>129.5045952571372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153720.04</v>
      </c>
      <c r="E126" s="194">
        <v>149874.75</v>
      </c>
      <c r="F126" s="45">
        <f t="shared" si="1"/>
        <v>97.498510929349223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2521481.9900000002</v>
      </c>
      <c r="E141" s="81">
        <f t="shared" si="28"/>
        <v>3216235.28</v>
      </c>
      <c r="F141" s="61">
        <f t="shared" si="1"/>
        <v>127.55337110299961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3084</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119597.67</v>
      </c>
      <c r="E5" s="82">
        <f t="shared" si="0"/>
        <v>119597.67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119597.67</v>
      </c>
      <c r="E6" s="83">
        <f t="shared" si="1"/>
        <v>119597.67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119597.67</v>
      </c>
      <c r="E7" s="83">
        <f t="shared" si="2"/>
        <v>119597.67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119597.67</v>
      </c>
      <c r="E8" s="195">
        <v>119597.67</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3154</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192843.8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3094374.6700000004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18033.89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2983963.06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2257429.56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689353.62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955.33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35003.050000000003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1221.5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92377.72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3011655.22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14161.81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2915218.19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2234050.6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637695.81999999995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960.93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41289.339999999997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1221.5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82275.22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275563.25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275563.25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3872.08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261588.67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10102.5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3154</v>
      </c>
      <c r="B1" s="387"/>
      <c r="C1" s="387"/>
      <c r="D1" s="387"/>
      <c r="E1" s="51" t="s">
        <v>3301</v>
      </c>
      <c r="F1" s="51"/>
      <c r="G1" s="51"/>
      <c r="H1" s="51"/>
      <c r="I1" s="51"/>
      <c r="J1" s="51"/>
      <c r="K1" s="51"/>
      <c r="L1" s="51"/>
      <c r="M1" s="51"/>
      <c r="N1" s="51"/>
      <c r="O1" s="51"/>
      <c r="P1" s="51"/>
    </row>
    <row r="2" spans="1:17" ht="37.5" customHeight="1" x14ac:dyDescent="0.2">
      <c r="A2" s="389" t="s">
        <v>3302</v>
      </c>
      <c r="B2" s="387"/>
      <c r="C2" s="387"/>
      <c r="D2" s="387"/>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11927</v>
      </c>
      <c r="P3" s="51"/>
    </row>
    <row r="4" spans="1:17" ht="19.5" customHeight="1" x14ac:dyDescent="0.2">
      <c r="A4" s="393" t="s">
        <v>3313</v>
      </c>
      <c r="B4" s="394"/>
      <c r="C4" s="395"/>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3326</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3335</v>
      </c>
      <c r="B23" s="391"/>
      <c r="C23" s="392"/>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3654</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2025-11-26T12:43:51Z</cp:lastPrinted>
  <dcterms:created xsi:type="dcterms:W3CDTF">2022-04-01T05:14:30Z</dcterms:created>
  <dcterms:modified xsi:type="dcterms:W3CDTF">2026-01-30T10:06:58Z</dcterms:modified>
</cp:coreProperties>
</file>